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E/"/>
    </mc:Choice>
  </mc:AlternateContent>
  <xr:revisionPtr revIDLastSave="4" documentId="11_B2840C59C1898270799A374E8694506A7245A6E4" xr6:coauthVersionLast="47" xr6:coauthVersionMax="47" xr10:uidLastSave="{42D40392-F55A-4CAE-AD7C-941229AC844B}"/>
  <bookViews>
    <workbookView xWindow="-120" yWindow="-120" windowWidth="20730" windowHeight="11160" tabRatio="833" firstSheet="2" activeTab="2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Suppl_relrisk" sheetId="26" r:id="rId3"/>
    <sheet name="fig_tbldata" sheetId="30" r:id="rId4"/>
    <sheet name="tbl_sig" sheetId="31" r:id="rId5"/>
    <sheet name="orig_data" sheetId="3" r:id="rId6"/>
    <sheet name="SIG-relrisk" sheetId="28" r:id="rId7"/>
    <sheet name="Tbl data-relrisks" sheetId="25" r:id="rId8"/>
    <sheet name="Figure_prevalence_count" sheetId="4" state="hidden" r:id="rId9"/>
  </sheets>
  <definedNames>
    <definedName name="IDX" localSheetId="5">orig_data!$A$4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0" i="30"/>
  <c r="L11" i="30" s="1"/>
  <c r="J10" i="30"/>
  <c r="J11" i="30" s="1"/>
  <c r="H10" i="30"/>
  <c r="H11" i="30" s="1"/>
  <c r="F10" i="30"/>
  <c r="F11" i="30" s="1"/>
  <c r="D10" i="30"/>
  <c r="D11" i="30" s="1"/>
  <c r="B10" i="30"/>
  <c r="B11" i="30" s="1"/>
  <c r="L4" i="30"/>
  <c r="M4" i="30"/>
  <c r="L5" i="30"/>
  <c r="M5" i="30"/>
  <c r="L6" i="30"/>
  <c r="M6" i="30"/>
  <c r="L7" i="30"/>
  <c r="M7" i="30"/>
  <c r="L8" i="30"/>
  <c r="M8" i="30"/>
  <c r="L9" i="30"/>
  <c r="M9" i="30"/>
  <c r="J4" i="30"/>
  <c r="K4" i="30"/>
  <c r="J5" i="30"/>
  <c r="K5" i="30"/>
  <c r="J6" i="30"/>
  <c r="K6" i="30"/>
  <c r="J7" i="30"/>
  <c r="K7" i="30"/>
  <c r="J8" i="30"/>
  <c r="K8" i="30"/>
  <c r="J9" i="30"/>
  <c r="K9" i="30"/>
  <c r="H4" i="30"/>
  <c r="I4" i="30"/>
  <c r="H5" i="30"/>
  <c r="I5" i="30"/>
  <c r="H6" i="30"/>
  <c r="I6" i="30"/>
  <c r="H7" i="30"/>
  <c r="I7" i="30"/>
  <c r="H8" i="30"/>
  <c r="I8" i="30"/>
  <c r="H9" i="30"/>
  <c r="I9" i="30"/>
  <c r="F4" i="30"/>
  <c r="G4" i="30"/>
  <c r="F5" i="30"/>
  <c r="G5" i="30"/>
  <c r="F6" i="30"/>
  <c r="G6" i="30"/>
  <c r="F7" i="30"/>
  <c r="G7" i="30"/>
  <c r="F8" i="30"/>
  <c r="G8" i="30"/>
  <c r="F9" i="30"/>
  <c r="G9" i="30"/>
  <c r="D4" i="30"/>
  <c r="E4" i="30"/>
  <c r="D5" i="30"/>
  <c r="E5" i="30"/>
  <c r="D6" i="30"/>
  <c r="E6" i="30"/>
  <c r="D7" i="30"/>
  <c r="E7" i="30"/>
  <c r="D8" i="30"/>
  <c r="E8" i="30"/>
  <c r="D9" i="30"/>
  <c r="E9" i="30"/>
  <c r="B4" i="30"/>
  <c r="C4" i="30"/>
  <c r="B5" i="30"/>
  <c r="C5" i="30"/>
  <c r="B6" i="30"/>
  <c r="C6" i="30"/>
  <c r="B7" i="30"/>
  <c r="C7" i="30"/>
  <c r="B8" i="30"/>
  <c r="C8" i="30"/>
  <c r="B9" i="30"/>
  <c r="C9" i="30"/>
  <c r="B12" i="30" l="1"/>
  <c r="D12" i="30"/>
  <c r="F12" i="30"/>
  <c r="H12" i="30"/>
  <c r="J12" i="30"/>
  <c r="L12" i="30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<sst xmlns="http://schemas.openxmlformats.org/spreadsheetml/2006/main" count="192" uniqueCount="64">
  <si>
    <t>Winnipeg RHA</t>
  </si>
  <si>
    <t>Prairie Mountain Health</t>
  </si>
  <si>
    <t>Interlake-Eastern RHA</t>
  </si>
  <si>
    <t>Northern Health Region</t>
  </si>
  <si>
    <t>Manitoba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</si>
  <si>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</si>
  <si>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Table X.X: Consumption of β-Lactamase-Sensitive Penicillin (J01CE) as Percentage of Antibiotics Overall (J01) Relative to Manitoba by Health Region</t>
  </si>
  <si>
    <t>Age- and sex-adjusted relative rate, 95% CI, all prescribers</t>
  </si>
  <si>
    <t>Health Region</t>
  </si>
  <si>
    <t>Year</t>
  </si>
  <si>
    <t>Southern Health-Santé Sud</t>
  </si>
  <si>
    <t>Count</t>
  </si>
  <si>
    <t>Rate</t>
  </si>
  <si>
    <t>2011 vs 2016</t>
  </si>
  <si>
    <t>Notatio</t>
  </si>
  <si>
    <t>Label</t>
  </si>
  <si>
    <t>Data location:</t>
  </si>
  <si>
    <t>\\mchpe.cpe.umanitoba.ca\MCHP\Public\Shared Resources\Project\asp\Analyses\DDD\DDD rates\Obj1_Part2_ESAC indicators\ESAC_Table2_ByRHA_withStats\J01CE\ESAC_Table2_1_ByRHA_TotalMBpop_Adj_J01CE_v2.html</t>
  </si>
  <si>
    <t>Data imported:</t>
  </si>
  <si>
    <t>Table 2.1. Adjusted Proportions(%) of group1 J01CE in Total MB population by RHA</t>
  </si>
  <si>
    <t>area</t>
  </si>
  <si>
    <t>year</t>
  </si>
  <si>
    <t>count</t>
  </si>
  <si>
    <t>pop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</si>
  <si>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</si>
  <si>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</si>
  <si>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</si>
  <si>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</si>
  <si>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</si>
  <si>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</si>
  <si>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</si>
  <si>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</si>
  <si>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</si>
  <si>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</si>
  <si>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</si>
  <si>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</si>
  <si>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</si>
  <si>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</si>
  <si>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</si>
  <si>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.</t>
  </si>
  <si>
    <t>S:\asp\prog\natdik\Obj1_2\Obj1_2_ESAC_Tables2_All_v2.sas July 10, 2018 11:30</t>
  </si>
  <si>
    <t>Adjusted J01CE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</si>
  <si>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</si>
  <si>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</si>
  <si>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</si>
  <si>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</si>
  <si>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</si>
  <si>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</si>
  <si>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</si>
  <si>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</si>
  <si>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</si>
  <si>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</si>
  <si>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Adjusted J01CE : 2016 vs 2011(ref) by RHA</t>
  </si>
  <si>
    <t>ref_year</t>
  </si>
  <si>
    <t>ExpEstimate</t>
  </si>
  <si>
    <t>LowerExp</t>
  </si>
  <si>
    <t>UpperExp</t>
  </si>
  <si>
    <t>Probz</t>
  </si>
  <si>
    <t>RHA</t>
  </si>
  <si>
    <t>MB</t>
  </si>
  <si>
    <t>relative rates by year, compared to Manitoba with 95% CI</t>
  </si>
  <si>
    <t>rate</t>
  </si>
  <si>
    <t>lower</t>
  </si>
  <si>
    <t>upper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</si>
</sst>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58"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3" fillId="0" borderId="0" xfId="0" applyFont="1"/>
    <xf numFmtId="2" fontId="0" fillId="0" borderId="0" xfId="0" applyNumberFormat="1" applyAlignment="1">
      <alignment wrapText="1"/>
    </xf>
    <xf numFmtId="0" fontId="0" fillId="0" borderId="0" xfId="0" applyAlignment="1">
      <alignment horizontal="left"/>
    </xf>
    <xf numFmtId="0" fontId="28" fillId="34" borderId="26" xfId="58" applyFont="1" applyBorder="1">
      <alignment horizontal="center" vertical="center" wrapText="1"/>
    </xf>
    <xf numFmtId="0" fontId="28" fillId="34" borderId="32" xfId="58" applyFont="1" applyBorder="1">
      <alignment horizontal="center" vertical="center" wrapText="1"/>
    </xf>
    <xf numFmtId="0" fontId="29" fillId="33" borderId="33" xfId="59" applyNumberFormat="1" applyFont="1" applyFill="1" applyBorder="1" applyAlignment="1">
      <alignment horizontal="left" vertical="center" indent="1"/>
    </xf>
    <xf numFmtId="0" fontId="30" fillId="33" borderId="36" xfId="0" applyFont="1" applyFill="1" applyBorder="1" applyAlignment="1">
      <alignment horizontal="center" vertical="center" wrapText="1"/>
    </xf>
    <xf numFmtId="0" fontId="30" fillId="33" borderId="37" xfId="0" applyFont="1" applyFill="1" applyBorder="1" applyAlignment="1">
      <alignment horizontal="center" vertical="center" wrapText="1"/>
    </xf>
    <xf numFmtId="0" fontId="29" fillId="36" borderId="34" xfId="59" applyNumberFormat="1" applyFont="1" applyFill="1" applyBorder="1" applyAlignment="1">
      <alignment horizontal="left" vertical="center" indent="1"/>
    </xf>
    <xf numFmtId="0" fontId="30" fillId="36" borderId="35" xfId="0" applyFont="1" applyFill="1" applyBorder="1" applyAlignment="1">
      <alignment horizontal="center" vertical="center" wrapText="1"/>
    </xf>
    <xf numFmtId="0" fontId="30" fillId="36" borderId="38" xfId="0" applyFont="1" applyFill="1" applyBorder="1" applyAlignment="1">
      <alignment horizontal="center" vertical="center" wrapText="1"/>
    </xf>
    <xf numFmtId="0" fontId="29" fillId="33" borderId="34" xfId="59" applyNumberFormat="1" applyFont="1" applyFill="1" applyBorder="1" applyAlignment="1">
      <alignment horizontal="left" vertical="center" indent="1"/>
    </xf>
    <xf numFmtId="0" fontId="30" fillId="33" borderId="35" xfId="0" applyFont="1" applyFill="1" applyBorder="1" applyAlignment="1">
      <alignment horizontal="center" vertical="center" wrapText="1"/>
    </xf>
    <xf numFmtId="0" fontId="30" fillId="33" borderId="38" xfId="0" applyFont="1" applyFill="1" applyBorder="1" applyAlignment="1">
      <alignment horizontal="center" vertical="center" wrapText="1"/>
    </xf>
    <xf numFmtId="0" fontId="29" fillId="33" borderId="39" xfId="59" applyNumberFormat="1" applyFont="1" applyFill="1" applyBorder="1" applyAlignment="1">
      <alignment horizontal="left" vertical="center" indent="1"/>
    </xf>
    <xf numFmtId="0" fontId="30" fillId="33" borderId="40" xfId="0" applyFont="1" applyFill="1" applyBorder="1" applyAlignment="1">
      <alignment horizontal="center" vertical="center" wrapText="1"/>
    </xf>
    <xf numFmtId="0" fontId="30" fillId="33" borderId="41" xfId="0" applyFont="1" applyFill="1" applyBorder="1" applyAlignment="1">
      <alignment horizontal="center" vertical="center" wrapText="1"/>
    </xf>
    <xf numFmtId="0" fontId="30" fillId="0" borderId="0" xfId="0" applyFont="1"/>
    <xf numFmtId="0" fontId="28" fillId="34" borderId="29" xfId="58" applyFont="1" applyBorder="1" applyAlignment="1">
      <alignment horizontal="center" vertical="center" wrapText="1"/>
    </xf>
    <xf numFmtId="0" fontId="28" fillId="34" borderId="30" xfId="58" applyFont="1" applyBorder="1" applyAlignment="1">
      <alignment horizontal="center" vertical="center" wrapText="1"/>
    </xf>
    <xf numFmtId="0" fontId="28" fillId="34" borderId="28" xfId="58" applyFont="1" applyBorder="1" applyAlignment="1">
      <alignment horizontal="center" vertical="center" wrapText="1"/>
    </xf>
    <xf numFmtId="0" fontId="28" fillId="34" borderId="31" xfId="58" applyFont="1" applyBorder="1" applyAlignment="1">
      <alignment horizontal="center" vertical="center" wrapText="1"/>
    </xf>
    <xf numFmtId="0" fontId="31" fillId="33" borderId="0" xfId="55" applyFont="1" applyFill="1" applyAlignment="1">
      <alignment horizontal="left" vertical="center" indent="1"/>
    </xf>
    <xf numFmtId="49" fontId="29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3"/>
      <tableStyleElement type="secondRowStripe" dxfId="2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DDD/DDD%20rates/Obj1_Part2_ESAC%20indicators/ESAC_Table2_ByRHA_withStats/J01CE/ESAC_Table2_1_ByRHA_TotalMBpop_Adj_J01CE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M17"/>
  <sheetViews>
    <sheetView showGridLines="0" tabSelected="1" workbookViewId="0">
      <selection sqref="A1:G1"/>
    </sheetView>
  </sheetViews>
  <sheetFormatPr defaultColWidth="9.140625" defaultRowHeight="15" x14ac:dyDescent="0.25"/>
  <cols>
    <col min="1" max="1" width="25" style="2" customWidth="1"/>
    <col min="2" max="7" width="10.85546875" style="2" customWidth="1"/>
    <col min="8" max="12" width="9.140625" style="2"/>
    <col min="13" max="13" width="19.42578125" style="2" customWidth="1"/>
    <col min="14" max="16384" width="9.140625" style="2"/>
  </cols>
  <sheetData>
    <row r="1" spans="1:13" ht="31.15" customHeight="1" x14ac:dyDescent="0.25">
      <c r="A1" s="53" t="s">
        <v>6</v>
      </c>
      <c r="B1" s="53"/>
      <c r="C1" s="53"/>
      <c r="D1" s="53"/>
      <c r="E1" s="53"/>
      <c r="F1" s="53"/>
      <c r="G1" s="53"/>
      <c r="K1" s="32"/>
    </row>
    <row r="2" spans="1:13" x14ac:dyDescent="0.25">
      <c r="A2" s="47" t="s">
        <v>7</v>
      </c>
      <c r="B2" s="30"/>
      <c r="C2" s="30"/>
      <c r="D2" s="30"/>
      <c r="E2" s="30"/>
      <c r="F2" s="30"/>
      <c r="G2" s="30"/>
    </row>
    <row r="3" spans="1:13" ht="7.5" customHeight="1" x14ac:dyDescent="0.25">
      <c r="A3" s="30"/>
      <c r="B3" s="30"/>
      <c r="C3" s="30"/>
      <c r="D3" s="30"/>
      <c r="E3" s="30"/>
      <c r="F3" s="30"/>
      <c r="G3" s="30"/>
    </row>
    <row r="4" spans="1:13" ht="16.5" customHeight="1" x14ac:dyDescent="0.25">
      <c r="A4" s="50" t="s">
        <v>8</v>
      </c>
      <c r="B4" s="48" t="s">
        <v>9</v>
      </c>
      <c r="C4" s="48"/>
      <c r="D4" s="48"/>
      <c r="E4" s="48"/>
      <c r="F4" s="48"/>
      <c r="G4" s="49"/>
    </row>
    <row r="5" spans="1:13" ht="16.5" customHeight="1" x14ac:dyDescent="0.25">
      <c r="A5" s="51"/>
      <c r="B5" s="33">
        <v>2011</v>
      </c>
      <c r="C5" s="33">
        <v>2012</v>
      </c>
      <c r="D5" s="33">
        <v>2013</v>
      </c>
      <c r="E5" s="33">
        <v>2014</v>
      </c>
      <c r="F5" s="33">
        <v>2015</v>
      </c>
      <c r="G5" s="34">
        <v>2016</v>
      </c>
    </row>
    <row r="6" spans="1:13" ht="35.1" customHeight="1" x14ac:dyDescent="0.25">
      <c r="A6" s="35" t="s">
        <v>10</v>
      </c>
      <c r="B6" s="36" t="str">
        <f>CONCATENATE('Tbl data-relrisks'!B4, CHAR(10), "(",'Tbl data-relrisks'!C4,", ",'Tbl data-relrisks'!D4,")")</f>
        <v>1.34
(1.10, 1.62)</v>
      </c>
      <c r="C6" s="36" t="str">
        <f>CONCATENATE('Tbl data-relrisks'!E4,CHAR(10),"(",'Tbl data-relrisks'!F4,", ",'Tbl data-relrisks'!G4,")")</f>
        <v>1.34
(1.11, 1.62)</v>
      </c>
      <c r="D6" s="36" t="str">
        <f>CONCATENATE('Tbl data-relrisks'!H4, CHAR(10), "(",'Tbl data-relrisks'!I4,", ",'Tbl data-relrisks'!J4,")")</f>
        <v>1.23
(1.02, 1.49)</v>
      </c>
      <c r="E6" s="36" t="str">
        <f>CONCATENATE('Tbl data-relrisks'!K4, CHAR(10), "(",'Tbl data-relrisks'!L4,", ",'Tbl data-relrisks'!M4,")")</f>
        <v>1.22
(1.00, 1.47)</v>
      </c>
      <c r="F6" s="36" t="str">
        <f>CONCATENATE('Tbl data-relrisks'!N4,CHAR(10),  "(",'Tbl data-relrisks'!O4,", ",'Tbl data-relrisks'!P4,")")</f>
        <v>1.10
(0.91, 1.34)</v>
      </c>
      <c r="G6" s="37" t="str">
        <f>CONCATENATE('Tbl data-relrisks'!Q4, CHAR(10), "(",'Tbl data-relrisks'!R4,", ",'Tbl data-relrisks'!S4,")")</f>
        <v>1.20
(0.99, 1.45)</v>
      </c>
    </row>
    <row r="7" spans="1:13" ht="35.1" customHeight="1" x14ac:dyDescent="0.25">
      <c r="A7" s="38" t="s">
        <v>0</v>
      </c>
      <c r="B7" s="39" t="str">
        <f>CONCATENATE('Tbl data-relrisks'!B5, CHAR(10), "(",'Tbl data-relrisks'!C5,", ",'Tbl data-relrisks'!D5,")")</f>
        <v>1.04
(0.86, 1.26)</v>
      </c>
      <c r="C7" s="39" t="str">
        <f>CONCATENATE('Tbl data-relrisks'!E5, CHAR(10), "(",'Tbl data-relrisks'!F5,", ",'Tbl data-relrisks'!G5,")")</f>
        <v>1.07
(0.88, 1.29)</v>
      </c>
      <c r="D7" s="39" t="str">
        <f>CONCATENATE('Tbl data-relrisks'!H5, CHAR(10), "(",'Tbl data-relrisks'!I5,", ",'Tbl data-relrisks'!J5,")")</f>
        <v>1.09
(0.90, 1.32)</v>
      </c>
      <c r="E7" s="39" t="str">
        <f>CONCATENATE('Tbl data-relrisks'!K5, CHAR(10), "(",'Tbl data-relrisks'!L5,", ",'Tbl data-relrisks'!M5,")")</f>
        <v>1.07
(0.88, 1.30)</v>
      </c>
      <c r="F7" s="39" t="str">
        <f>CONCATENATE('Tbl data-relrisks'!N5, CHAR(10), "(",'Tbl data-relrisks'!O5,", ",'Tbl data-relrisks'!P5,")")</f>
        <v>1.08
(0.89, 1.31)</v>
      </c>
      <c r="G7" s="40" t="str">
        <f>CONCATENATE('Tbl data-relrisks'!Q5, CHAR(10), "(",'Tbl data-relrisks'!R5,", ",'Tbl data-relrisks'!S5,")")</f>
        <v>1.06
(0.87, 1.28)</v>
      </c>
    </row>
    <row r="8" spans="1:13" ht="35.1" customHeight="1" x14ac:dyDescent="0.25">
      <c r="A8" s="41" t="s">
        <v>1</v>
      </c>
      <c r="B8" s="42" t="str">
        <f>CONCATENATE('Tbl data-relrisks'!B6,CHAR(10),  "(",'Tbl data-relrisks'!C6,", ",'Tbl data-relrisks'!D6,")")</f>
        <v>0.64
(0.53, 0.78)</v>
      </c>
      <c r="C8" s="42" t="str">
        <f>CONCATENATE('Tbl data-relrisks'!E6,CHAR(10),  "(",'Tbl data-relrisks'!F6,", ",'Tbl data-relrisks'!G6,")")</f>
        <v>0.57
(0.47, 0.69)</v>
      </c>
      <c r="D8" s="42" t="str">
        <f>CONCATENATE('Tbl data-relrisks'!H6,CHAR(10),  "(",'Tbl data-relrisks'!I6,", ",'Tbl data-relrisks'!J6,")")</f>
        <v>0.51
(0.42, 0.62)</v>
      </c>
      <c r="E8" s="42" t="str">
        <f>CONCATENATE('Tbl data-relrisks'!K6, CHAR(10), "(",'Tbl data-relrisks'!L6,", ",'Tbl data-relrisks'!M6,")")</f>
        <v>0.54
(0.44, 0.65)</v>
      </c>
      <c r="F8" s="42" t="str">
        <f>CONCATENATE('Tbl data-relrisks'!N6, CHAR(10), "(",'Tbl data-relrisks'!O6,", ",'Tbl data-relrisks'!P6,")")</f>
        <v>0.55
(0.45, 0.66)</v>
      </c>
      <c r="G8" s="43" t="str">
        <f>CONCATENATE('Tbl data-relrisks'!Q6, CHAR(10), "(",'Tbl data-relrisks'!R6,", ",'Tbl data-relrisks'!S6,")")</f>
        <v>0.56
(0.46, 0.68)</v>
      </c>
      <c r="M8" s="19"/>
    </row>
    <row r="9" spans="1:13" ht="35.1" customHeight="1" x14ac:dyDescent="0.25">
      <c r="A9" s="38" t="s">
        <v>2</v>
      </c>
      <c r="B9" s="39" t="str">
        <f>CONCATENATE('Tbl data-relrisks'!B7, CHAR(10), "(",'Tbl data-relrisks'!C7,", ",'Tbl data-relrisks'!D7,")")</f>
        <v>0.89
(0.73, 1.07)</v>
      </c>
      <c r="C9" s="39" t="str">
        <f>CONCATENATE('Tbl data-relrisks'!E7,CHAR(10),  "(",'Tbl data-relrisks'!F7,", ",'Tbl data-relrisks'!G7,")")</f>
        <v>0.93
(0.77, 1.13)</v>
      </c>
      <c r="D9" s="39" t="str">
        <f>CONCATENATE('Tbl data-relrisks'!H7, CHAR(10), "(",'Tbl data-relrisks'!I7,", ",'Tbl data-relrisks'!J7,")")</f>
        <v>0.98
(0.81, 1.19)</v>
      </c>
      <c r="E9" s="39" t="str">
        <f>CONCATENATE('Tbl data-relrisks'!K7, CHAR(10), "(",'Tbl data-relrisks'!L7,", ",'Tbl data-relrisks'!M7,")")</f>
        <v>1.01
(0.83, 1.22)</v>
      </c>
      <c r="F9" s="39" t="str">
        <f>CONCATENATE('Tbl data-relrisks'!N7, CHAR(10), "(",'Tbl data-relrisks'!O7,", ",'Tbl data-relrisks'!P7,")")</f>
        <v>1.11
(0.91, 1.34)</v>
      </c>
      <c r="G9" s="40" t="str">
        <f>CONCATENATE('Tbl data-relrisks'!Q7, CHAR(10), "(",'Tbl data-relrisks'!R7,", ",'Tbl data-relrisks'!S7,")")</f>
        <v>1.16
(0.96, 1.40)</v>
      </c>
    </row>
    <row r="10" spans="1:13" ht="34.5" customHeight="1" x14ac:dyDescent="0.25">
      <c r="A10" s="44" t="s">
        <v>3</v>
      </c>
      <c r="B10" s="45" t="str">
        <f>CONCATENATE('Tbl data-relrisks'!B8, CHAR(10), "(",'Tbl data-relrisks'!C8,", ",'Tbl data-relrisks'!D8,")")</f>
        <v>1.19
(0.98, 1.44)</v>
      </c>
      <c r="C10" s="45" t="str">
        <f>CONCATENATE('Tbl data-relrisks'!E8, CHAR(10), "(",'Tbl data-relrisks'!F8,", ",'Tbl data-relrisks'!G8,")")</f>
        <v>1.12
(0.93, 1.36)</v>
      </c>
      <c r="D10" s="45" t="str">
        <f>CONCATENATE('Tbl data-relrisks'!H8,CHAR(10),  "(",'Tbl data-relrisks'!I8,", ",'Tbl data-relrisks'!J8,")")</f>
        <v>1.15
(0.95, 1.39)</v>
      </c>
      <c r="E10" s="45" t="str">
        <f>CONCATENATE('Tbl data-relrisks'!K8, CHAR(10), "(",'Tbl data-relrisks'!L8,", ",'Tbl data-relrisks'!M8,")")</f>
        <v>1.24
(1.02, 1.50)</v>
      </c>
      <c r="F10" s="45" t="str">
        <f>CONCATENATE('Tbl data-relrisks'!N8, CHAR(10), "(",'Tbl data-relrisks'!O8,", ",'Tbl data-relrisks'!P8,")")</f>
        <v>1.23
(1.01, 1.49)</v>
      </c>
      <c r="G10" s="46" t="str">
        <f>CONCATENATE('Tbl data-relrisks'!Q8, CHAR(10), "(",'Tbl data-relrisks'!R8,", ",'Tbl data-relrisks'!S8,")")</f>
        <v>1.08
(0.89, 1.31)</v>
      </c>
    </row>
    <row r="11" spans="1:13" x14ac:dyDescent="0.25">
      <c r="A11" s="52" t="s">
        <v>5</v>
      </c>
      <c r="B11" s="52"/>
      <c r="C11" s="52"/>
      <c r="D11" s="52"/>
      <c r="E11" s="52"/>
      <c r="F11" s="52"/>
      <c r="G11" s="52"/>
    </row>
    <row r="17" spans="13:13" x14ac:dyDescent="0.25">
      <c r="M17" s="20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2"/>
  <sheetViews>
    <sheetView workbookViewId="0">
      <selection activeCell="D14" sqref="D14"/>
    </sheetView>
  </sheetViews>
  <sheetFormatPr defaultRowHeight="15" x14ac:dyDescent="0.25"/>
  <cols>
    <col min="1" max="1" width="11.7109375" bestFit="1" customWidth="1"/>
    <col min="3" max="3" width="9.140625" style="27"/>
    <col min="5" max="5" width="9.140625" style="27"/>
    <col min="7" max="7" width="9.140625" style="27"/>
    <col min="9" max="9" width="9.140625" style="27"/>
    <col min="11" max="11" width="9.140625" style="27"/>
    <col min="13" max="13" width="9.140625" style="27"/>
  </cols>
  <sheetData>
    <row r="1" spans="1:13" s="2" customFormat="1" x14ac:dyDescent="0.25">
      <c r="C1" s="27"/>
      <c r="E1" s="27"/>
      <c r="G1" s="27"/>
      <c r="I1" s="27"/>
      <c r="K1" s="27"/>
      <c r="M1" s="27"/>
    </row>
    <row r="2" spans="1:13" s="25" customFormat="1" ht="60" x14ac:dyDescent="0.25">
      <c r="B2" s="25" t="s">
        <v>10</v>
      </c>
      <c r="C2" s="28"/>
      <c r="D2" s="25" t="s">
        <v>0</v>
      </c>
      <c r="E2" s="28"/>
      <c r="F2" s="25" t="s">
        <v>1</v>
      </c>
      <c r="G2" s="28"/>
      <c r="H2" s="25" t="s">
        <v>2</v>
      </c>
      <c r="I2" s="28"/>
      <c r="J2" s="25" t="s">
        <v>3</v>
      </c>
      <c r="K2" s="28"/>
      <c r="L2" s="25" t="s">
        <v>4</v>
      </c>
      <c r="M2" s="28"/>
    </row>
    <row r="3" spans="1:13" s="10" customFormat="1" x14ac:dyDescent="0.25">
      <c r="B3" s="10" t="s">
        <v>11</v>
      </c>
      <c r="C3" s="29" t="s">
        <v>12</v>
      </c>
      <c r="D3" s="10" t="s">
        <v>11</v>
      </c>
      <c r="E3" s="29" t="s">
        <v>12</v>
      </c>
      <c r="F3" s="10" t="s">
        <v>11</v>
      </c>
      <c r="G3" s="29" t="s">
        <v>12</v>
      </c>
      <c r="H3" s="10" t="s">
        <v>11</v>
      </c>
      <c r="I3" s="29" t="s">
        <v>12</v>
      </c>
      <c r="J3" s="10" t="s">
        <v>11</v>
      </c>
      <c r="K3" s="29" t="s">
        <v>12</v>
      </c>
      <c r="L3" s="10" t="s">
        <v>11</v>
      </c>
      <c r="M3" s="29" t="s">
        <v>12</v>
      </c>
    </row>
    <row r="4" spans="1:13" x14ac:dyDescent="0.25">
      <c r="A4" s="10">
        <v>2011</v>
      </c>
      <c r="B4" s="26">
        <f>orig_data!C7</f>
        <v>26701.46</v>
      </c>
      <c r="C4" s="27">
        <f>orig_data!E7</f>
        <v>2.5904799999999999</v>
      </c>
      <c r="D4" s="26">
        <f>orig_data!C13</f>
        <v>95455.17</v>
      </c>
      <c r="E4" s="27">
        <f>orig_data!E13</f>
        <v>2.0231599999999998</v>
      </c>
      <c r="F4" s="26">
        <f>orig_data!C19</f>
        <v>17471.38</v>
      </c>
      <c r="G4" s="27">
        <f>orig_data!E19</f>
        <v>1.2407699999999999</v>
      </c>
      <c r="H4" s="26">
        <f>orig_data!C25</f>
        <v>14279.58</v>
      </c>
      <c r="I4" s="27">
        <f>orig_data!E25</f>
        <v>1.71811</v>
      </c>
      <c r="J4" s="26">
        <f>orig_data!C31</f>
        <v>10653.71</v>
      </c>
      <c r="K4" s="27">
        <f>orig_data!E31</f>
        <v>2.3039800000000001</v>
      </c>
      <c r="L4" s="26">
        <f>orig_data!C37</f>
        <v>164561.29999999999</v>
      </c>
      <c r="M4" s="27">
        <f>orig_data!E37</f>
        <v>1.93747</v>
      </c>
    </row>
    <row r="5" spans="1:13" x14ac:dyDescent="0.25">
      <c r="A5" s="10">
        <v>2012</v>
      </c>
      <c r="B5" s="26">
        <f>orig_data!C8</f>
        <v>24387.23</v>
      </c>
      <c r="C5" s="27">
        <f>orig_data!E8</f>
        <v>2.35059</v>
      </c>
      <c r="D5" s="26">
        <f>orig_data!C14</f>
        <v>92164.31</v>
      </c>
      <c r="E5" s="27">
        <f>orig_data!E14</f>
        <v>1.87103</v>
      </c>
      <c r="F5" s="26">
        <f>orig_data!C20</f>
        <v>14541.32</v>
      </c>
      <c r="G5" s="27">
        <f>orig_data!E20</f>
        <v>0.99538000000000004</v>
      </c>
      <c r="H5" s="26">
        <f>orig_data!C26</f>
        <v>14102.29</v>
      </c>
      <c r="I5" s="27">
        <f>orig_data!E26</f>
        <v>1.63584</v>
      </c>
      <c r="J5" s="26">
        <f>orig_data!C32</f>
        <v>9577.19</v>
      </c>
      <c r="K5" s="27">
        <f>orig_data!E32</f>
        <v>1.9699599999999999</v>
      </c>
      <c r="L5" s="26">
        <f>orig_data!C38</f>
        <v>154772.34</v>
      </c>
      <c r="M5" s="27">
        <f>orig_data!E38</f>
        <v>1.7541500000000001</v>
      </c>
    </row>
    <row r="6" spans="1:13" x14ac:dyDescent="0.25">
      <c r="A6" s="10">
        <v>2013</v>
      </c>
      <c r="B6" s="26">
        <f>orig_data!C9</f>
        <v>20292.509999999998</v>
      </c>
      <c r="C6" s="27">
        <f>orig_data!E9</f>
        <v>1.9449099999999999</v>
      </c>
      <c r="D6" s="26">
        <f>orig_data!C15</f>
        <v>80766.06</v>
      </c>
      <c r="E6" s="27">
        <f>orig_data!E15</f>
        <v>1.7131700000000001</v>
      </c>
      <c r="F6" s="26">
        <f>orig_data!C21</f>
        <v>11363.83</v>
      </c>
      <c r="G6" s="27">
        <f>orig_data!E21</f>
        <v>0.80883000000000005</v>
      </c>
      <c r="H6" s="26">
        <f>orig_data!C27</f>
        <v>12734.16</v>
      </c>
      <c r="I6" s="27">
        <f>orig_data!E27</f>
        <v>1.54297</v>
      </c>
      <c r="J6" s="26">
        <f>orig_data!C33</f>
        <v>9012.8700000000008</v>
      </c>
      <c r="K6" s="27">
        <f>orig_data!E33</f>
        <v>1.8077000000000001</v>
      </c>
      <c r="L6" s="26">
        <f>orig_data!C39</f>
        <v>134169.44</v>
      </c>
      <c r="M6" s="27">
        <f>orig_data!E39</f>
        <v>1.5773999999999999</v>
      </c>
    </row>
    <row r="7" spans="1:13" x14ac:dyDescent="0.25">
      <c r="A7" s="10">
        <v>2014</v>
      </c>
      <c r="B7" s="26">
        <f>orig_data!C10</f>
        <v>19795</v>
      </c>
      <c r="C7" s="27">
        <f>orig_data!E10</f>
        <v>1.93726</v>
      </c>
      <c r="D7" s="26">
        <f>orig_data!C16</f>
        <v>81161.22</v>
      </c>
      <c r="E7" s="27">
        <f>orig_data!E16</f>
        <v>1.70275</v>
      </c>
      <c r="F7" s="26">
        <f>orig_data!C22</f>
        <v>11870.7</v>
      </c>
      <c r="G7" s="27">
        <f>orig_data!E22</f>
        <v>0.85704000000000002</v>
      </c>
      <c r="H7" s="26">
        <f>orig_data!C28</f>
        <v>13520.25</v>
      </c>
      <c r="I7" s="27">
        <f>orig_data!E28</f>
        <v>1.60331</v>
      </c>
      <c r="J7" s="26">
        <f>orig_data!C34</f>
        <v>9130.35</v>
      </c>
      <c r="K7" s="27">
        <f>orig_data!E34</f>
        <v>1.9664900000000001</v>
      </c>
      <c r="L7" s="26">
        <f>orig_data!C40</f>
        <v>135477.51999999999</v>
      </c>
      <c r="M7" s="27">
        <f>orig_data!E40</f>
        <v>1.5913999999999999</v>
      </c>
    </row>
    <row r="8" spans="1:13" x14ac:dyDescent="0.25">
      <c r="A8" s="10">
        <v>2015</v>
      </c>
      <c r="B8" s="26">
        <f>orig_data!C11</f>
        <v>18661.349999999999</v>
      </c>
      <c r="C8" s="27">
        <f>orig_data!E11</f>
        <v>1.71949</v>
      </c>
      <c r="D8" s="26">
        <f>orig_data!C17</f>
        <v>82248</v>
      </c>
      <c r="E8" s="27">
        <f>orig_data!E17</f>
        <v>1.68316</v>
      </c>
      <c r="F8" s="26">
        <f>orig_data!C23</f>
        <v>12273.6</v>
      </c>
      <c r="G8" s="27">
        <f>orig_data!E23</f>
        <v>0.85487999999999997</v>
      </c>
      <c r="H8" s="26">
        <f>orig_data!C29</f>
        <v>14786.1</v>
      </c>
      <c r="I8" s="27">
        <f>orig_data!E29</f>
        <v>1.7247600000000001</v>
      </c>
      <c r="J8" s="26">
        <f>orig_data!C35</f>
        <v>9444.2999999999993</v>
      </c>
      <c r="K8" s="27">
        <f>orig_data!E35</f>
        <v>1.9154599999999999</v>
      </c>
      <c r="L8" s="26">
        <f>orig_data!C41</f>
        <v>137413.35</v>
      </c>
      <c r="M8" s="27">
        <f>orig_data!E41</f>
        <v>1.5596099999999999</v>
      </c>
    </row>
    <row r="9" spans="1:13" x14ac:dyDescent="0.25">
      <c r="A9" s="10">
        <v>2016</v>
      </c>
      <c r="B9" s="26">
        <f>orig_data!C12</f>
        <v>19365.55</v>
      </c>
      <c r="C9" s="27">
        <f>orig_data!E12</f>
        <v>1.79799</v>
      </c>
      <c r="D9" s="26">
        <f>orig_data!C18</f>
        <v>79770.649999999994</v>
      </c>
      <c r="E9" s="27">
        <f>orig_data!E18</f>
        <v>1.58657</v>
      </c>
      <c r="F9" s="26">
        <f>orig_data!C24</f>
        <v>11833.65</v>
      </c>
      <c r="G9" s="27">
        <f>orig_data!E24</f>
        <v>0.84384000000000003</v>
      </c>
      <c r="H9" s="26">
        <f>orig_data!C30</f>
        <v>15156.15</v>
      </c>
      <c r="I9" s="27">
        <f>orig_data!E30</f>
        <v>1.7423200000000001</v>
      </c>
      <c r="J9" s="26">
        <f>orig_data!C36</f>
        <v>8776.35</v>
      </c>
      <c r="K9" s="27">
        <f>orig_data!E36</f>
        <v>1.6223700000000001</v>
      </c>
      <c r="L9" s="26">
        <f>orig_data!C42</f>
        <v>134902.35</v>
      </c>
      <c r="M9" s="27">
        <f>orig_data!E42</f>
        <v>1.50359</v>
      </c>
    </row>
    <row r="10" spans="1:13" x14ac:dyDescent="0.25">
      <c r="A10" s="10" t="s">
        <v>13</v>
      </c>
      <c r="B10" s="2">
        <f>orig_data!$H$68</f>
        <v>2.0000000000000001E-4</v>
      </c>
      <c r="D10" s="2">
        <f>orig_data!$H$69</f>
        <v>1.2800000000000001E-2</v>
      </c>
      <c r="F10" s="2" t="str">
        <f>orig_data!$H$70</f>
        <v>&lt;.0001</v>
      </c>
      <c r="H10" s="2">
        <f>orig_data!$H$71</f>
        <v>0.88680000000000003</v>
      </c>
      <c r="J10" s="2">
        <f>orig_data!$H$72</f>
        <v>4.0000000000000002E-4</v>
      </c>
      <c r="L10" s="2">
        <f>orig_data!$H$73</f>
        <v>9.4000000000000004E-3</v>
      </c>
    </row>
    <row r="11" spans="1:13" s="2" customFormat="1" x14ac:dyDescent="0.25">
      <c r="A11" s="10" t="s">
        <v>14</v>
      </c>
      <c r="B11" s="2" t="str">
        <f>IF(OR(B10="&lt;.0001",B10&lt;0.05),"*","")</f>
        <v>*</v>
      </c>
      <c r="C11" s="27"/>
      <c r="D11" s="2" t="str">
        <f>IF(OR(D10="&lt;.0001",D10&lt;0.05),"*","")</f>
        <v>*</v>
      </c>
      <c r="E11" s="27"/>
      <c r="F11" s="2" t="str">
        <f>IF(OR(F10="&lt;.0001",F10&lt;0.05),"*","")</f>
        <v>*</v>
      </c>
      <c r="G11" s="27"/>
      <c r="H11" s="2" t="str">
        <f>IF(OR(H10="&lt;.0001",H10&lt;0.05),"*","")</f>
        <v/>
      </c>
      <c r="I11" s="27"/>
      <c r="J11" s="2" t="str">
        <f>IF(OR(J10="&lt;.0001",J10&lt;0.05),"*","")</f>
        <v>*</v>
      </c>
      <c r="K11" s="27"/>
      <c r="L11" s="2" t="str">
        <f>IF(OR(L10="&lt;.0001",L10&lt;0.05),"*","")</f>
        <v>*</v>
      </c>
      <c r="M11" s="27"/>
    </row>
    <row r="12" spans="1:13" s="19" customFormat="1" ht="60" x14ac:dyDescent="0.25">
      <c r="A12" s="25" t="s">
        <v>15</v>
      </c>
      <c r="B12" s="19" t="str">
        <f>IF(B11="*",CONCATENATE(B2,B11),B2)</f>
        <v>Southern Health-Santé Sud*</v>
      </c>
      <c r="C12" s="31"/>
      <c r="D12" s="19" t="str">
        <f>IF(D11="*",CONCATENATE(D2,D11),D2)</f>
        <v>Winnipeg RHA*</v>
      </c>
      <c r="E12" s="31"/>
      <c r="F12" s="19" t="str">
        <f>IF(F11="*",CONCATENATE(F2,F11),F2)</f>
        <v>Prairie Mountain Health*</v>
      </c>
      <c r="G12" s="31"/>
      <c r="H12" s="19" t="str">
        <f>IF(H11="*",CONCATENATE(H2,H11),H2)</f>
        <v>Interlake-Eastern RHA</v>
      </c>
      <c r="I12" s="31"/>
      <c r="J12" s="19" t="str">
        <f>IF(J11="*",CONCATENATE(J2,J11),J2)</f>
        <v>Northern Health Region*</v>
      </c>
      <c r="K12" s="31"/>
      <c r="L12" s="19" t="str">
        <f>IF(L11="*",CONCATENATE(L2,L11),L2)</f>
        <v>Manitoba*</v>
      </c>
      <c r="M12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>
      <selection activeCell="D14" sqref="D14"/>
    </sheetView>
  </sheetViews>
  <sheetFormatPr defaultRowHeight="15" x14ac:dyDescent="0.25"/>
  <sheetData>
    <row r="2" spans="1:7" s="19" customFormat="1" ht="60" x14ac:dyDescent="0.25">
      <c r="B2" s="19" t="s">
        <v>10</v>
      </c>
      <c r="C2" s="19" t="s">
        <v>0</v>
      </c>
      <c r="D2" s="19" t="s">
        <v>1</v>
      </c>
      <c r="E2" s="19" t="s">
        <v>2</v>
      </c>
      <c r="F2" s="19" t="s">
        <v>3</v>
      </c>
      <c r="G2" s="19" t="s">
        <v>4</v>
      </c>
    </row>
    <row r="3" spans="1:7" x14ac:dyDescent="0.25">
      <c r="A3" s="2">
        <v>2011</v>
      </c>
      <c r="B3" s="10">
        <f>orig_data!L7</f>
        <v>1</v>
      </c>
      <c r="C3" s="2">
        <f>orig_data!L13</f>
        <v>0</v>
      </c>
      <c r="D3" s="10">
        <f>orig_data!L19</f>
        <v>1</v>
      </c>
      <c r="E3" s="2">
        <f>orig_data!L25</f>
        <v>0</v>
      </c>
      <c r="F3" s="2">
        <f>orig_data!L31</f>
        <v>0</v>
      </c>
      <c r="G3" s="2">
        <f>orig_data!L37</f>
        <v>0</v>
      </c>
    </row>
    <row r="4" spans="1:7" x14ac:dyDescent="0.25">
      <c r="A4" s="2">
        <v>2012</v>
      </c>
      <c r="B4" s="10">
        <f>orig_data!L8</f>
        <v>1</v>
      </c>
      <c r="C4" s="2">
        <f>orig_data!L14</f>
        <v>0</v>
      </c>
      <c r="D4" s="10">
        <f>orig_data!L20</f>
        <v>1</v>
      </c>
      <c r="E4" s="2">
        <f>orig_data!L26</f>
        <v>0</v>
      </c>
      <c r="F4" s="2">
        <f>orig_data!L32</f>
        <v>0</v>
      </c>
      <c r="G4" s="2">
        <f>orig_data!L38</f>
        <v>0</v>
      </c>
    </row>
    <row r="5" spans="1:7" x14ac:dyDescent="0.25">
      <c r="A5" s="2">
        <v>2013</v>
      </c>
      <c r="B5" s="2">
        <f>orig_data!L9</f>
        <v>0</v>
      </c>
      <c r="C5" s="2">
        <f>orig_data!L15</f>
        <v>0</v>
      </c>
      <c r="D5" s="10">
        <f>orig_data!L21</f>
        <v>1</v>
      </c>
      <c r="E5" s="2">
        <f>orig_data!L27</f>
        <v>0</v>
      </c>
      <c r="F5" s="2">
        <f>orig_data!L33</f>
        <v>0</v>
      </c>
      <c r="G5" s="2">
        <f>orig_data!L39</f>
        <v>0</v>
      </c>
    </row>
    <row r="6" spans="1:7" x14ac:dyDescent="0.25">
      <c r="A6" s="2">
        <v>2014</v>
      </c>
      <c r="B6" s="2">
        <f>orig_data!L10</f>
        <v>0</v>
      </c>
      <c r="C6" s="2">
        <f>orig_data!L16</f>
        <v>0</v>
      </c>
      <c r="D6" s="10">
        <f>orig_data!L22</f>
        <v>1</v>
      </c>
      <c r="E6" s="2">
        <f>orig_data!L28</f>
        <v>0</v>
      </c>
      <c r="F6" s="2">
        <f>orig_data!L34</f>
        <v>0</v>
      </c>
      <c r="G6" s="2">
        <f>orig_data!L40</f>
        <v>0</v>
      </c>
    </row>
    <row r="7" spans="1:7" x14ac:dyDescent="0.25">
      <c r="A7" s="2">
        <v>2015</v>
      </c>
      <c r="B7" s="2">
        <f>orig_data!L11</f>
        <v>0</v>
      </c>
      <c r="C7" s="2">
        <f>orig_data!L17</f>
        <v>0</v>
      </c>
      <c r="D7" s="10">
        <f>orig_data!L23</f>
        <v>1</v>
      </c>
      <c r="E7" s="2">
        <f>orig_data!L29</f>
        <v>0</v>
      </c>
      <c r="F7" s="2">
        <f>orig_data!L35</f>
        <v>0</v>
      </c>
      <c r="G7" s="2">
        <f>orig_data!L41</f>
        <v>0</v>
      </c>
    </row>
    <row r="8" spans="1:7" x14ac:dyDescent="0.25">
      <c r="A8" s="2">
        <v>2016</v>
      </c>
      <c r="B8" s="2">
        <f>orig_data!L12</f>
        <v>0</v>
      </c>
      <c r="C8" s="2">
        <f>orig_data!L18</f>
        <v>0</v>
      </c>
      <c r="D8" s="10">
        <f>orig_data!L24</f>
        <v>1</v>
      </c>
      <c r="E8" s="2">
        <f>orig_data!L30</f>
        <v>0</v>
      </c>
      <c r="F8" s="2">
        <f>orig_data!L36</f>
        <v>0</v>
      </c>
      <c r="G8" s="2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workbookViewId="0">
      <selection activeCell="E23" sqref="E23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6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6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2" customFormat="1" x14ac:dyDescent="0.25">
      <c r="A1" s="2" t="s">
        <v>16</v>
      </c>
      <c r="B1" s="13" t="s">
        <v>17</v>
      </c>
    </row>
    <row r="2" spans="1:16" s="2" customFormat="1" x14ac:dyDescent="0.25">
      <c r="A2" s="2" t="s">
        <v>18</v>
      </c>
      <c r="B2" s="12">
        <v>43293</v>
      </c>
    </row>
    <row r="3" spans="1:16" s="2" customFormat="1" x14ac:dyDescent="0.25">
      <c r="B3" s="12"/>
    </row>
    <row r="4" spans="1:16" x14ac:dyDescent="0.25">
      <c r="A4" s="10" t="s">
        <v>19</v>
      </c>
      <c r="B4" s="2"/>
      <c r="C4" s="2"/>
      <c r="D4" s="2"/>
      <c r="F4" s="2"/>
      <c r="G4" s="2"/>
      <c r="H4" s="2"/>
      <c r="I4" s="2"/>
      <c r="J4" s="2"/>
      <c r="K4" s="2"/>
      <c r="L4" s="17"/>
      <c r="M4" s="2"/>
      <c r="N4" s="2"/>
      <c r="O4" s="2"/>
      <c r="P4" s="11"/>
    </row>
    <row r="5" spans="1:16" x14ac:dyDescent="0.25">
      <c r="A5" s="2"/>
      <c r="B5" s="2"/>
      <c r="C5" s="2"/>
      <c r="D5" s="2"/>
      <c r="F5" s="2"/>
      <c r="G5" s="2"/>
      <c r="H5" s="2"/>
      <c r="I5" s="2"/>
      <c r="J5" s="2"/>
      <c r="K5" s="2"/>
      <c r="M5" s="2"/>
      <c r="N5" s="2"/>
      <c r="O5" s="2"/>
      <c r="P5" s="2"/>
    </row>
    <row r="6" spans="1:16" x14ac:dyDescent="0.25">
      <c r="A6" s="2" t="s">
        <v>20</v>
      </c>
      <c r="B6" s="2" t="s">
        <v>21</v>
      </c>
      <c r="C6" s="2" t="s">
        <v>22</v>
      </c>
      <c r="D6" s="2" t="s">
        <v>23</v>
      </c>
      <c r="E6" s="14" t="s">
        <v>24</v>
      </c>
      <c r="F6" s="2" t="s">
        <v>25</v>
      </c>
      <c r="G6" s="2" t="s">
        <v>26</v>
      </c>
      <c r="H6" s="14" t="s">
        <v>27</v>
      </c>
      <c r="I6" s="14" t="s">
        <v>28</v>
      </c>
      <c r="J6" s="14" t="s">
        <v>29</v>
      </c>
      <c r="K6" s="2" t="s">
        <v>30</v>
      </c>
      <c r="L6" s="14" t="s">
        <v>31</v>
      </c>
      <c r="M6" s="2"/>
      <c r="N6" s="2"/>
      <c r="O6" s="2"/>
      <c r="P6" s="2"/>
    </row>
    <row r="7" spans="1:16" x14ac:dyDescent="0.25">
      <c r="A7" s="2" t="s">
        <v>32</v>
      </c>
      <c r="B7" s="2">
        <v>2011</v>
      </c>
      <c r="C7" s="2">
        <v>26701.46</v>
      </c>
      <c r="D7" s="2">
        <v>1036337.69</v>
      </c>
      <c r="E7" s="14">
        <v>2.5904799999999999</v>
      </c>
      <c r="F7" s="2">
        <v>2.1387200000000002</v>
      </c>
      <c r="G7" s="2">
        <v>3.13768</v>
      </c>
      <c r="H7" s="2">
        <v>1.337</v>
      </c>
      <c r="I7" s="2">
        <v>1.1039000000000001</v>
      </c>
      <c r="J7" s="2">
        <v>1.6194999999999999</v>
      </c>
      <c r="K7" s="2">
        <v>3.0000000000000001E-3</v>
      </c>
      <c r="L7" s="14">
        <v>1</v>
      </c>
      <c r="M7" s="2"/>
      <c r="N7" s="2"/>
      <c r="O7" s="2"/>
      <c r="P7" s="2"/>
    </row>
    <row r="8" spans="1:16" x14ac:dyDescent="0.25">
      <c r="A8" s="2" t="s">
        <v>32</v>
      </c>
      <c r="B8" s="2">
        <v>2012</v>
      </c>
      <c r="C8" s="2">
        <v>24387.23</v>
      </c>
      <c r="D8" s="2">
        <v>1089456.56</v>
      </c>
      <c r="E8" s="14">
        <v>2.35059</v>
      </c>
      <c r="F8" s="2">
        <v>1.94058</v>
      </c>
      <c r="G8" s="2">
        <v>2.8472300000000001</v>
      </c>
      <c r="H8" s="2">
        <v>1.34</v>
      </c>
      <c r="I8" s="2">
        <v>1.1063000000000001</v>
      </c>
      <c r="J8" s="2">
        <v>1.6231</v>
      </c>
      <c r="K8" s="2">
        <v>2.8E-3</v>
      </c>
      <c r="L8" s="14">
        <v>1</v>
      </c>
      <c r="M8" s="2"/>
      <c r="N8" s="2"/>
      <c r="O8" s="2"/>
      <c r="P8" s="2"/>
    </row>
    <row r="9" spans="1:16" x14ac:dyDescent="0.25">
      <c r="A9" s="2" t="s">
        <v>32</v>
      </c>
      <c r="B9" s="2">
        <v>2013</v>
      </c>
      <c r="C9" s="2">
        <v>20292.509999999998</v>
      </c>
      <c r="D9" s="2">
        <v>1117539.49</v>
      </c>
      <c r="E9" s="14">
        <v>1.9449099999999999</v>
      </c>
      <c r="F9" s="2">
        <v>1.6055200000000001</v>
      </c>
      <c r="G9" s="2">
        <v>2.3560500000000002</v>
      </c>
      <c r="H9" s="2">
        <v>1.2330000000000001</v>
      </c>
      <c r="I9" s="2">
        <v>1.0178</v>
      </c>
      <c r="J9" s="2">
        <v>1.4936</v>
      </c>
      <c r="K9" s="2">
        <v>3.2300000000000002E-2</v>
      </c>
      <c r="L9" s="14"/>
      <c r="M9" s="2"/>
      <c r="N9" s="2"/>
      <c r="O9" s="2"/>
      <c r="P9" s="2"/>
    </row>
    <row r="10" spans="1:16" x14ac:dyDescent="0.25">
      <c r="A10" s="2" t="s">
        <v>32</v>
      </c>
      <c r="B10" s="2">
        <v>2014</v>
      </c>
      <c r="C10" s="2">
        <v>19795</v>
      </c>
      <c r="D10" s="2">
        <v>1068266.6100000001</v>
      </c>
      <c r="E10" s="14">
        <v>1.93726</v>
      </c>
      <c r="F10" s="2">
        <v>1.5991599999999999</v>
      </c>
      <c r="G10" s="2">
        <v>2.3468300000000002</v>
      </c>
      <c r="H10" s="2">
        <v>1.2173</v>
      </c>
      <c r="I10" s="2">
        <v>1.0048999999999999</v>
      </c>
      <c r="J10" s="2">
        <v>1.4746999999999999</v>
      </c>
      <c r="K10" s="2">
        <v>4.4499999999999998E-2</v>
      </c>
      <c r="L10" s="14"/>
      <c r="M10" s="2"/>
      <c r="N10" s="2"/>
      <c r="O10" s="2"/>
      <c r="P10" s="2"/>
    </row>
    <row r="11" spans="1:16" x14ac:dyDescent="0.25">
      <c r="A11" s="2" t="s">
        <v>32</v>
      </c>
      <c r="B11" s="2">
        <v>2015</v>
      </c>
      <c r="C11" s="2">
        <v>18661.349999999999</v>
      </c>
      <c r="D11" s="2">
        <v>1177139.05</v>
      </c>
      <c r="E11" s="14">
        <v>1.71949</v>
      </c>
      <c r="F11" s="2">
        <v>1.41937</v>
      </c>
      <c r="G11" s="2">
        <v>2.0830700000000002</v>
      </c>
      <c r="H11" s="2">
        <v>1.1025</v>
      </c>
      <c r="I11" s="2">
        <v>0.91010000000000002</v>
      </c>
      <c r="J11" s="2">
        <v>1.3355999999999999</v>
      </c>
      <c r="K11" s="2">
        <v>0.31869999999999998</v>
      </c>
      <c r="L11" s="14"/>
      <c r="M11" s="2"/>
      <c r="N11" s="2"/>
      <c r="O11" s="2"/>
      <c r="P11" s="2"/>
    </row>
    <row r="12" spans="1:16" x14ac:dyDescent="0.25">
      <c r="A12" s="2" t="s">
        <v>32</v>
      </c>
      <c r="B12" s="2">
        <v>2016</v>
      </c>
      <c r="C12" s="2">
        <v>19365.55</v>
      </c>
      <c r="D12" s="2">
        <v>1190664.3400000001</v>
      </c>
      <c r="E12" s="14">
        <v>1.79799</v>
      </c>
      <c r="F12" s="2">
        <v>1.4842</v>
      </c>
      <c r="G12" s="2">
        <v>2.1781199999999998</v>
      </c>
      <c r="H12" s="2">
        <v>1.1958</v>
      </c>
      <c r="I12" s="2">
        <v>0.98709999999999998</v>
      </c>
      <c r="J12" s="2">
        <v>1.4486000000000001</v>
      </c>
      <c r="K12" s="2">
        <v>6.7699999999999996E-2</v>
      </c>
      <c r="L12" s="14"/>
      <c r="M12" s="2"/>
      <c r="N12" s="2"/>
      <c r="O12" s="2"/>
      <c r="P12" s="2"/>
    </row>
    <row r="13" spans="1:16" x14ac:dyDescent="0.25">
      <c r="A13" s="2" t="s">
        <v>33</v>
      </c>
      <c r="B13" s="2">
        <v>2011</v>
      </c>
      <c r="C13" s="2">
        <v>95455.17</v>
      </c>
      <c r="D13" s="2">
        <v>4720996.0199999996</v>
      </c>
      <c r="E13" s="14">
        <v>2.0231599999999998</v>
      </c>
      <c r="F13" s="2">
        <v>1.6708799999999999</v>
      </c>
      <c r="G13" s="2">
        <v>2.4497100000000001</v>
      </c>
      <c r="H13" s="2">
        <v>1.0442</v>
      </c>
      <c r="I13" s="2">
        <v>0.86240000000000006</v>
      </c>
      <c r="J13" s="2">
        <v>1.2644</v>
      </c>
      <c r="K13" s="2">
        <v>0.65749999999999997</v>
      </c>
      <c r="L13" s="14"/>
      <c r="M13" s="2"/>
      <c r="N13" s="2"/>
      <c r="O13" s="2"/>
      <c r="P13" s="2"/>
    </row>
    <row r="14" spans="1:16" x14ac:dyDescent="0.25">
      <c r="A14" s="2" t="s">
        <v>33</v>
      </c>
      <c r="B14" s="2">
        <v>2012</v>
      </c>
      <c r="C14" s="2">
        <v>92164.31</v>
      </c>
      <c r="D14" s="2">
        <v>4959543.05</v>
      </c>
      <c r="E14" s="14">
        <v>1.87103</v>
      </c>
      <c r="F14" s="2">
        <v>1.5452300000000001</v>
      </c>
      <c r="G14" s="2">
        <v>2.2655099999999999</v>
      </c>
      <c r="H14" s="2">
        <v>1.0666</v>
      </c>
      <c r="I14" s="2">
        <v>0.88090000000000002</v>
      </c>
      <c r="J14" s="2">
        <v>1.2915000000000001</v>
      </c>
      <c r="K14" s="2">
        <v>0.50870000000000004</v>
      </c>
      <c r="L14" s="14"/>
      <c r="M14" s="2"/>
      <c r="N14" s="2"/>
      <c r="O14" s="2"/>
      <c r="P14" s="2"/>
    </row>
    <row r="15" spans="1:16" x14ac:dyDescent="0.25">
      <c r="A15" s="2" t="s">
        <v>33</v>
      </c>
      <c r="B15" s="2">
        <v>2013</v>
      </c>
      <c r="C15" s="2">
        <v>80766.06</v>
      </c>
      <c r="D15" s="2">
        <v>4906850.18</v>
      </c>
      <c r="E15" s="14">
        <v>1.7131700000000001</v>
      </c>
      <c r="F15" s="2">
        <v>1.41482</v>
      </c>
      <c r="G15" s="2">
        <v>2.0744400000000001</v>
      </c>
      <c r="H15" s="2">
        <v>1.0861000000000001</v>
      </c>
      <c r="I15" s="2">
        <v>0.89690000000000003</v>
      </c>
      <c r="J15" s="2">
        <v>1.3150999999999999</v>
      </c>
      <c r="K15" s="2">
        <v>0.3977</v>
      </c>
      <c r="L15" s="14"/>
      <c r="M15" s="2"/>
      <c r="N15" s="2"/>
      <c r="O15" s="2"/>
      <c r="P15" s="2"/>
    </row>
    <row r="16" spans="1:16" x14ac:dyDescent="0.25">
      <c r="A16" s="2" t="s">
        <v>33</v>
      </c>
      <c r="B16" s="2">
        <v>2014</v>
      </c>
      <c r="C16" s="2">
        <v>81161.22</v>
      </c>
      <c r="D16" s="2">
        <v>4813766.01</v>
      </c>
      <c r="E16" s="14">
        <v>1.70275</v>
      </c>
      <c r="F16" s="2">
        <v>1.40622</v>
      </c>
      <c r="G16" s="2">
        <v>2.0618099999999999</v>
      </c>
      <c r="H16" s="2">
        <v>1.07</v>
      </c>
      <c r="I16" s="2">
        <v>0.88360000000000005</v>
      </c>
      <c r="J16" s="2">
        <v>1.2956000000000001</v>
      </c>
      <c r="K16" s="2">
        <v>0.48849999999999999</v>
      </c>
      <c r="L16" s="14"/>
      <c r="M16" s="2"/>
      <c r="N16" s="2"/>
      <c r="O16" s="2"/>
      <c r="P16" s="2"/>
    </row>
    <row r="17" spans="1:15" x14ac:dyDescent="0.25">
      <c r="A17" s="2" t="s">
        <v>33</v>
      </c>
      <c r="B17" s="2">
        <v>2015</v>
      </c>
      <c r="C17" s="2">
        <v>82248</v>
      </c>
      <c r="D17" s="2">
        <v>5124734.22</v>
      </c>
      <c r="E17" s="14">
        <v>1.68316</v>
      </c>
      <c r="F17" s="2">
        <v>1.39005</v>
      </c>
      <c r="G17" s="2">
        <v>2.0380699999999998</v>
      </c>
      <c r="H17" s="2">
        <v>1.0791999999999999</v>
      </c>
      <c r="I17" s="2">
        <v>0.89129999999999998</v>
      </c>
      <c r="J17" s="2">
        <v>1.3068</v>
      </c>
      <c r="K17" s="2">
        <v>0.43480000000000002</v>
      </c>
      <c r="L17" s="14"/>
      <c r="M17" s="2"/>
      <c r="N17" s="2"/>
      <c r="O17" s="2"/>
    </row>
    <row r="18" spans="1:15" x14ac:dyDescent="0.25">
      <c r="A18" s="2" t="s">
        <v>33</v>
      </c>
      <c r="B18" s="2">
        <v>2016</v>
      </c>
      <c r="C18" s="2">
        <v>79770.649999999994</v>
      </c>
      <c r="D18" s="2">
        <v>5340792.0599999996</v>
      </c>
      <c r="E18" s="14">
        <v>1.58657</v>
      </c>
      <c r="F18" s="2">
        <v>1.3102799999999999</v>
      </c>
      <c r="G18" s="2">
        <v>1.92113</v>
      </c>
      <c r="H18" s="2">
        <v>1.0551999999999999</v>
      </c>
      <c r="I18" s="2">
        <v>0.87139999999999995</v>
      </c>
      <c r="J18" s="2">
        <v>1.2777000000000001</v>
      </c>
      <c r="K18" s="2">
        <v>0.58209999999999995</v>
      </c>
      <c r="L18" s="14"/>
      <c r="M18" s="2"/>
      <c r="N18" s="2"/>
      <c r="O18" s="2"/>
    </row>
    <row r="19" spans="1:15" x14ac:dyDescent="0.25">
      <c r="A19" s="2" t="s">
        <v>34</v>
      </c>
      <c r="B19" s="2">
        <v>2011</v>
      </c>
      <c r="C19" s="2">
        <v>17471.38</v>
      </c>
      <c r="D19" s="2">
        <v>1431363.58</v>
      </c>
      <c r="E19" s="14">
        <v>1.2407699999999999</v>
      </c>
      <c r="F19" s="2">
        <v>1.0242</v>
      </c>
      <c r="G19" s="2">
        <v>1.5031399999999999</v>
      </c>
      <c r="H19" s="2">
        <v>0.64039999999999997</v>
      </c>
      <c r="I19" s="2">
        <v>0.52859999999999996</v>
      </c>
      <c r="J19" s="2">
        <v>0.77580000000000005</v>
      </c>
      <c r="K19" s="2" t="s">
        <v>35</v>
      </c>
      <c r="L19" s="14">
        <v>1</v>
      </c>
      <c r="M19" s="2"/>
      <c r="N19" s="2"/>
      <c r="O19" s="2"/>
    </row>
    <row r="20" spans="1:15" x14ac:dyDescent="0.25">
      <c r="A20" s="2" t="s">
        <v>34</v>
      </c>
      <c r="B20" s="2">
        <v>2012</v>
      </c>
      <c r="C20" s="2">
        <v>14541.32</v>
      </c>
      <c r="D20" s="2">
        <v>1497097.56</v>
      </c>
      <c r="E20" s="14">
        <v>0.99538000000000004</v>
      </c>
      <c r="F20" s="2">
        <v>0.82154000000000005</v>
      </c>
      <c r="G20" s="2">
        <v>1.20601</v>
      </c>
      <c r="H20" s="2">
        <v>0.56740000000000002</v>
      </c>
      <c r="I20" s="2">
        <v>0.46829999999999999</v>
      </c>
      <c r="J20" s="2">
        <v>0.6875</v>
      </c>
      <c r="K20" s="2" t="s">
        <v>35</v>
      </c>
      <c r="L20" s="14">
        <v>1</v>
      </c>
      <c r="M20" s="2"/>
      <c r="N20" s="2"/>
      <c r="O20" s="2"/>
    </row>
    <row r="21" spans="1:15" x14ac:dyDescent="0.25">
      <c r="A21" s="2" t="s">
        <v>34</v>
      </c>
      <c r="B21" s="2">
        <v>2013</v>
      </c>
      <c r="C21" s="2">
        <v>11363.83</v>
      </c>
      <c r="D21" s="2">
        <v>1493492.6</v>
      </c>
      <c r="E21" s="14">
        <v>0.80883000000000005</v>
      </c>
      <c r="F21" s="2">
        <v>0.66742999999999997</v>
      </c>
      <c r="G21" s="2">
        <v>0.98019999999999996</v>
      </c>
      <c r="H21" s="2">
        <v>0.51280000000000003</v>
      </c>
      <c r="I21" s="2">
        <v>0.42309999999999998</v>
      </c>
      <c r="J21" s="2">
        <v>0.62139999999999995</v>
      </c>
      <c r="K21" s="2" t="s">
        <v>35</v>
      </c>
      <c r="L21" s="14">
        <v>1</v>
      </c>
      <c r="M21" s="2"/>
      <c r="N21" s="2"/>
      <c r="O21" s="2"/>
    </row>
    <row r="22" spans="1:15" x14ac:dyDescent="0.25">
      <c r="A22" s="2" t="s">
        <v>34</v>
      </c>
      <c r="B22" s="2">
        <v>2014</v>
      </c>
      <c r="C22" s="2">
        <v>11870.7</v>
      </c>
      <c r="D22" s="2">
        <v>1438263.53</v>
      </c>
      <c r="E22" s="14">
        <v>0.85704000000000002</v>
      </c>
      <c r="F22" s="2">
        <v>0.70723000000000003</v>
      </c>
      <c r="G22" s="2">
        <v>1.0385899999999999</v>
      </c>
      <c r="H22" s="2">
        <v>0.53849999999999998</v>
      </c>
      <c r="I22" s="2">
        <v>0.44440000000000002</v>
      </c>
      <c r="J22" s="2">
        <v>0.65259999999999996</v>
      </c>
      <c r="K22" s="2" t="s">
        <v>35</v>
      </c>
      <c r="L22" s="14">
        <v>1</v>
      </c>
      <c r="M22" s="2"/>
      <c r="N22" s="2"/>
      <c r="O22" s="2"/>
    </row>
    <row r="23" spans="1:15" x14ac:dyDescent="0.25">
      <c r="A23" s="2" t="s">
        <v>34</v>
      </c>
      <c r="B23" s="2">
        <v>2015</v>
      </c>
      <c r="C23" s="2">
        <v>12273.6</v>
      </c>
      <c r="D23" s="2">
        <v>1587883.55</v>
      </c>
      <c r="E23" s="14">
        <v>0.85487999999999997</v>
      </c>
      <c r="F23" s="2">
        <v>0.70548</v>
      </c>
      <c r="G23" s="2">
        <v>1.0359100000000001</v>
      </c>
      <c r="H23" s="2">
        <v>0.54810000000000003</v>
      </c>
      <c r="I23" s="2">
        <v>0.45229999999999998</v>
      </c>
      <c r="J23" s="2">
        <v>0.66420000000000001</v>
      </c>
      <c r="K23" s="2" t="s">
        <v>35</v>
      </c>
      <c r="L23" s="14">
        <v>1</v>
      </c>
      <c r="M23" s="2"/>
      <c r="N23" s="2"/>
      <c r="O23" s="2"/>
    </row>
    <row r="24" spans="1:15" x14ac:dyDescent="0.25">
      <c r="A24" s="2" t="s">
        <v>34</v>
      </c>
      <c r="B24" s="2">
        <v>2016</v>
      </c>
      <c r="C24" s="2">
        <v>11833.65</v>
      </c>
      <c r="D24" s="2">
        <v>1613307.08</v>
      </c>
      <c r="E24" s="14">
        <v>0.84384000000000003</v>
      </c>
      <c r="F24" s="2">
        <v>0.69633</v>
      </c>
      <c r="G24" s="2">
        <v>1.0226</v>
      </c>
      <c r="H24" s="2">
        <v>0.56120000000000003</v>
      </c>
      <c r="I24" s="2">
        <v>0.46310000000000001</v>
      </c>
      <c r="J24" s="2">
        <v>0.68010000000000004</v>
      </c>
      <c r="K24" s="2" t="s">
        <v>35</v>
      </c>
      <c r="L24" s="14">
        <v>1</v>
      </c>
      <c r="M24" s="2"/>
      <c r="N24" s="2"/>
      <c r="O24" s="2"/>
    </row>
    <row r="25" spans="1:15" x14ac:dyDescent="0.25">
      <c r="A25" s="2" t="s">
        <v>36</v>
      </c>
      <c r="B25" s="2">
        <v>2011</v>
      </c>
      <c r="C25" s="2">
        <v>14279.58</v>
      </c>
      <c r="D25" s="2">
        <v>847725.4</v>
      </c>
      <c r="E25" s="14">
        <v>1.71811</v>
      </c>
      <c r="F25" s="2">
        <v>1.4180200000000001</v>
      </c>
      <c r="G25" s="2">
        <v>2.0817100000000002</v>
      </c>
      <c r="H25" s="2">
        <v>0.88680000000000003</v>
      </c>
      <c r="I25" s="2">
        <v>0.7319</v>
      </c>
      <c r="J25" s="2">
        <v>1.0744</v>
      </c>
      <c r="K25" s="2">
        <v>0.21990000000000001</v>
      </c>
      <c r="L25" s="14"/>
      <c r="M25" s="2"/>
      <c r="N25" s="2"/>
      <c r="O25" s="2"/>
    </row>
    <row r="26" spans="1:15" x14ac:dyDescent="0.25">
      <c r="A26" s="2" t="s">
        <v>36</v>
      </c>
      <c r="B26" s="2">
        <v>2012</v>
      </c>
      <c r="C26" s="2">
        <v>14102.29</v>
      </c>
      <c r="D26" s="2">
        <v>896101.94</v>
      </c>
      <c r="E26" s="14">
        <v>1.63584</v>
      </c>
      <c r="F26" s="2">
        <v>1.35009</v>
      </c>
      <c r="G26" s="2">
        <v>1.9820800000000001</v>
      </c>
      <c r="H26" s="2">
        <v>0.93259999999999998</v>
      </c>
      <c r="I26" s="2">
        <v>0.76970000000000005</v>
      </c>
      <c r="J26" s="2">
        <v>1.1298999999999999</v>
      </c>
      <c r="K26" s="2">
        <v>0.47589999999999999</v>
      </c>
      <c r="L26" s="14"/>
      <c r="M26" s="2"/>
      <c r="N26" s="2"/>
      <c r="O26" s="2"/>
    </row>
    <row r="27" spans="1:15" x14ac:dyDescent="0.25">
      <c r="A27" s="2" t="s">
        <v>36</v>
      </c>
      <c r="B27" s="2">
        <v>2013</v>
      </c>
      <c r="C27" s="2">
        <v>12734.16</v>
      </c>
      <c r="D27" s="2">
        <v>909703.67</v>
      </c>
      <c r="E27" s="14">
        <v>1.54297</v>
      </c>
      <c r="F27" s="2">
        <v>1.2733300000000001</v>
      </c>
      <c r="G27" s="2">
        <v>1.86971</v>
      </c>
      <c r="H27" s="2">
        <v>0.97819999999999996</v>
      </c>
      <c r="I27" s="2">
        <v>0.80720000000000003</v>
      </c>
      <c r="J27" s="2">
        <v>1.1853</v>
      </c>
      <c r="K27" s="2">
        <v>0.82179999999999997</v>
      </c>
      <c r="L27" s="14"/>
      <c r="M27" s="2"/>
      <c r="N27" s="2"/>
      <c r="O27" s="2"/>
    </row>
    <row r="28" spans="1:15" x14ac:dyDescent="0.25">
      <c r="A28" s="2" t="s">
        <v>36</v>
      </c>
      <c r="B28" s="2">
        <v>2014</v>
      </c>
      <c r="C28" s="2">
        <v>13520.25</v>
      </c>
      <c r="D28" s="2">
        <v>870614.19</v>
      </c>
      <c r="E28" s="14">
        <v>1.60331</v>
      </c>
      <c r="F28" s="2">
        <v>1.32318</v>
      </c>
      <c r="G28" s="2">
        <v>1.94275</v>
      </c>
      <c r="H28" s="2">
        <v>1.0075000000000001</v>
      </c>
      <c r="I28" s="2">
        <v>0.83150000000000002</v>
      </c>
      <c r="J28" s="2">
        <v>1.2208000000000001</v>
      </c>
      <c r="K28" s="2">
        <v>0.93930000000000002</v>
      </c>
      <c r="L28" s="14"/>
      <c r="M28" s="2"/>
      <c r="N28" s="2"/>
      <c r="O28" s="2"/>
    </row>
    <row r="29" spans="1:15" x14ac:dyDescent="0.25">
      <c r="A29" s="2" t="s">
        <v>36</v>
      </c>
      <c r="B29" s="2">
        <v>2015</v>
      </c>
      <c r="C29" s="2">
        <v>14786.1</v>
      </c>
      <c r="D29" s="2">
        <v>972137.23</v>
      </c>
      <c r="E29" s="14">
        <v>1.7247600000000001</v>
      </c>
      <c r="F29" s="2">
        <v>1.42353</v>
      </c>
      <c r="G29" s="2">
        <v>2.0897399999999999</v>
      </c>
      <c r="H29" s="2">
        <v>1.1059000000000001</v>
      </c>
      <c r="I29" s="2">
        <v>0.91269999999999996</v>
      </c>
      <c r="J29" s="2">
        <v>1.3399000000000001</v>
      </c>
      <c r="K29" s="2">
        <v>0.30409999999999998</v>
      </c>
      <c r="L29" s="14"/>
      <c r="M29" s="2"/>
      <c r="N29" s="2"/>
      <c r="O29" s="2"/>
    </row>
    <row r="30" spans="1:15" x14ac:dyDescent="0.25">
      <c r="A30" s="2" t="s">
        <v>36</v>
      </c>
      <c r="B30" s="2">
        <v>2016</v>
      </c>
      <c r="C30" s="2">
        <v>15156.15</v>
      </c>
      <c r="D30" s="2">
        <v>979969.08</v>
      </c>
      <c r="E30" s="14">
        <v>1.7423200000000001</v>
      </c>
      <c r="F30" s="2">
        <v>1.4380599999999999</v>
      </c>
      <c r="G30" s="2">
        <v>2.11097</v>
      </c>
      <c r="H30" s="2">
        <v>1.1588000000000001</v>
      </c>
      <c r="I30" s="2">
        <v>0.95640000000000003</v>
      </c>
      <c r="J30" s="2">
        <v>1.4039999999999999</v>
      </c>
      <c r="K30" s="2">
        <v>0.1323</v>
      </c>
      <c r="L30" s="14"/>
      <c r="M30" s="2"/>
      <c r="N30" s="2"/>
      <c r="O30" s="2"/>
    </row>
    <row r="31" spans="1:15" x14ac:dyDescent="0.25">
      <c r="A31" s="2" t="s">
        <v>37</v>
      </c>
      <c r="B31" s="2">
        <v>2011</v>
      </c>
      <c r="C31" s="2">
        <v>10653.71</v>
      </c>
      <c r="D31" s="2">
        <v>457177.49</v>
      </c>
      <c r="E31" s="14">
        <v>2.3039800000000001</v>
      </c>
      <c r="F31" s="2">
        <v>1.90019</v>
      </c>
      <c r="G31" s="2">
        <v>2.79358</v>
      </c>
      <c r="H31" s="2">
        <v>1.1892</v>
      </c>
      <c r="I31" s="2">
        <v>0.98080000000000001</v>
      </c>
      <c r="J31" s="2">
        <v>1.4419</v>
      </c>
      <c r="K31" s="2">
        <v>7.8E-2</v>
      </c>
      <c r="L31" s="14"/>
      <c r="M31" s="2"/>
      <c r="N31" s="2"/>
      <c r="O31" s="2"/>
    </row>
    <row r="32" spans="1:15" x14ac:dyDescent="0.25">
      <c r="A32" s="2" t="s">
        <v>37</v>
      </c>
      <c r="B32" s="2">
        <v>2012</v>
      </c>
      <c r="C32" s="2">
        <v>9577.19</v>
      </c>
      <c r="D32" s="2">
        <v>517238.32</v>
      </c>
      <c r="E32" s="14">
        <v>1.9699599999999999</v>
      </c>
      <c r="F32" s="2">
        <v>1.62473</v>
      </c>
      <c r="G32" s="2">
        <v>2.3885399999999999</v>
      </c>
      <c r="H32" s="2">
        <v>1.123</v>
      </c>
      <c r="I32" s="2">
        <v>0.92620000000000002</v>
      </c>
      <c r="J32" s="2">
        <v>1.3615999999999999</v>
      </c>
      <c r="K32" s="2">
        <v>0.2379</v>
      </c>
      <c r="L32" s="14"/>
      <c r="M32" s="2"/>
      <c r="N32" s="2"/>
      <c r="O32" s="2"/>
    </row>
    <row r="33" spans="1:15" x14ac:dyDescent="0.25">
      <c r="A33" s="2" t="s">
        <v>37</v>
      </c>
      <c r="B33" s="2">
        <v>2013</v>
      </c>
      <c r="C33" s="2">
        <v>9012.8700000000008</v>
      </c>
      <c r="D33" s="2">
        <v>545213.04</v>
      </c>
      <c r="E33" s="14">
        <v>1.8077000000000001</v>
      </c>
      <c r="F33" s="2">
        <v>1.4906699999999999</v>
      </c>
      <c r="G33" s="2">
        <v>2.1921400000000002</v>
      </c>
      <c r="H33" s="2">
        <v>1.1459999999999999</v>
      </c>
      <c r="I33" s="2">
        <v>0.94499999999999995</v>
      </c>
      <c r="J33" s="2">
        <v>1.3896999999999999</v>
      </c>
      <c r="K33" s="2">
        <v>0.16600000000000001</v>
      </c>
      <c r="L33" s="14"/>
      <c r="M33" s="2"/>
      <c r="N33" s="2"/>
      <c r="O33" s="2"/>
    </row>
    <row r="34" spans="1:15" x14ac:dyDescent="0.25">
      <c r="A34" s="2" t="s">
        <v>37</v>
      </c>
      <c r="B34" s="2">
        <v>2014</v>
      </c>
      <c r="C34" s="2">
        <v>9130.35</v>
      </c>
      <c r="D34" s="2">
        <v>445337.01</v>
      </c>
      <c r="E34" s="14">
        <v>1.9664900000000001</v>
      </c>
      <c r="F34" s="2">
        <v>1.62168</v>
      </c>
      <c r="G34" s="2">
        <v>2.3846099999999999</v>
      </c>
      <c r="H34" s="2">
        <v>1.2357</v>
      </c>
      <c r="I34" s="2">
        <v>1.0189999999999999</v>
      </c>
      <c r="J34" s="2">
        <v>1.4984</v>
      </c>
      <c r="K34" s="2">
        <v>3.1399999999999997E-2</v>
      </c>
      <c r="L34" s="14"/>
      <c r="M34" s="2"/>
      <c r="N34" s="2"/>
      <c r="O34" s="2"/>
    </row>
    <row r="35" spans="1:15" x14ac:dyDescent="0.25">
      <c r="A35" s="2" t="s">
        <v>37</v>
      </c>
      <c r="B35" s="2">
        <v>2015</v>
      </c>
      <c r="C35" s="2">
        <v>9444.2999999999993</v>
      </c>
      <c r="D35" s="2">
        <v>598017.68999999994</v>
      </c>
      <c r="E35" s="14">
        <v>1.9154599999999999</v>
      </c>
      <c r="F35" s="2">
        <v>1.5798399999999999</v>
      </c>
      <c r="G35" s="2">
        <v>2.3223799999999999</v>
      </c>
      <c r="H35" s="2">
        <v>1.2282</v>
      </c>
      <c r="I35" s="2">
        <v>1.0129999999999999</v>
      </c>
      <c r="J35" s="2">
        <v>1.4891000000000001</v>
      </c>
      <c r="K35" s="2">
        <v>3.6499999999999998E-2</v>
      </c>
      <c r="L35" s="14"/>
      <c r="M35" s="2"/>
      <c r="N35" s="2"/>
      <c r="O35" s="2"/>
    </row>
    <row r="36" spans="1:15" x14ac:dyDescent="0.25">
      <c r="A36" s="2" t="s">
        <v>37</v>
      </c>
      <c r="B36" s="2">
        <v>2016</v>
      </c>
      <c r="C36" s="2">
        <v>8776.35</v>
      </c>
      <c r="D36" s="2">
        <v>649866.69999999995</v>
      </c>
      <c r="E36" s="14">
        <v>1.6223700000000001</v>
      </c>
      <c r="F36" s="2">
        <v>1.3379000000000001</v>
      </c>
      <c r="G36" s="2">
        <v>1.96733</v>
      </c>
      <c r="H36" s="2">
        <v>1.079</v>
      </c>
      <c r="I36" s="2">
        <v>0.88980000000000004</v>
      </c>
      <c r="J36" s="2">
        <v>1.3084</v>
      </c>
      <c r="K36" s="2">
        <v>0.4395</v>
      </c>
      <c r="L36" s="14"/>
      <c r="M36" s="2"/>
      <c r="N36" s="2"/>
      <c r="O36" s="2"/>
    </row>
    <row r="37" spans="1:15" x14ac:dyDescent="0.25">
      <c r="A37" s="2" t="s">
        <v>38</v>
      </c>
      <c r="B37" s="2">
        <v>2011</v>
      </c>
      <c r="C37" s="2">
        <v>164561.29999999999</v>
      </c>
      <c r="D37" s="2">
        <v>8493600.1799999997</v>
      </c>
      <c r="E37" s="14">
        <v>1.93747</v>
      </c>
      <c r="F37" s="2">
        <v>1.92814</v>
      </c>
      <c r="G37" s="2">
        <v>1.94686</v>
      </c>
      <c r="H37" s="2" t="s">
        <v>39</v>
      </c>
      <c r="I37" s="2" t="s">
        <v>39</v>
      </c>
      <c r="J37" s="2" t="s">
        <v>39</v>
      </c>
      <c r="K37" s="2" t="s">
        <v>39</v>
      </c>
      <c r="L37" s="14"/>
      <c r="M37" s="2"/>
      <c r="N37" s="2"/>
      <c r="O37" s="2"/>
    </row>
    <row r="38" spans="1:15" x14ac:dyDescent="0.25">
      <c r="A38" s="2" t="s">
        <v>38</v>
      </c>
      <c r="B38" s="2">
        <v>2012</v>
      </c>
      <c r="C38" s="2">
        <v>154772.34</v>
      </c>
      <c r="D38" s="2">
        <v>8959437.4299999997</v>
      </c>
      <c r="E38" s="14">
        <v>1.7541500000000001</v>
      </c>
      <c r="F38" s="2">
        <v>1.44879</v>
      </c>
      <c r="G38" s="2">
        <v>2.1238800000000002</v>
      </c>
      <c r="H38" s="2" t="s">
        <v>39</v>
      </c>
      <c r="I38" s="2" t="s">
        <v>39</v>
      </c>
      <c r="J38" s="2" t="s">
        <v>39</v>
      </c>
      <c r="K38" s="2" t="s">
        <v>39</v>
      </c>
      <c r="L38" s="14"/>
      <c r="M38" s="2"/>
      <c r="N38" s="2"/>
      <c r="O38" s="2"/>
    </row>
    <row r="39" spans="1:15" x14ac:dyDescent="0.25">
      <c r="A39" s="2" t="s">
        <v>38</v>
      </c>
      <c r="B39" s="2">
        <v>2013</v>
      </c>
      <c r="C39" s="2">
        <v>134169.44</v>
      </c>
      <c r="D39" s="2">
        <v>8972798.9800000004</v>
      </c>
      <c r="E39" s="14">
        <v>1.5773999999999999</v>
      </c>
      <c r="F39" s="2">
        <v>1.30278</v>
      </c>
      <c r="G39" s="2">
        <v>1.90991</v>
      </c>
      <c r="H39" s="2" t="s">
        <v>39</v>
      </c>
      <c r="I39" s="2" t="s">
        <v>39</v>
      </c>
      <c r="J39" s="2" t="s">
        <v>39</v>
      </c>
      <c r="K39" s="2" t="s">
        <v>39</v>
      </c>
      <c r="L39" s="14"/>
      <c r="M39" s="2"/>
      <c r="N39" s="2"/>
      <c r="O39" s="2"/>
    </row>
    <row r="40" spans="1:15" x14ac:dyDescent="0.25">
      <c r="A40" s="2" t="s">
        <v>38</v>
      </c>
      <c r="B40" s="2">
        <v>2014</v>
      </c>
      <c r="C40" s="2">
        <v>135477.51999999999</v>
      </c>
      <c r="D40" s="2">
        <v>8636247.3599999994</v>
      </c>
      <c r="E40" s="14">
        <v>1.5913999999999999</v>
      </c>
      <c r="F40" s="2">
        <v>1.31436</v>
      </c>
      <c r="G40" s="2">
        <v>1.92685</v>
      </c>
      <c r="H40" s="2" t="s">
        <v>39</v>
      </c>
      <c r="I40" s="2" t="s">
        <v>39</v>
      </c>
      <c r="J40" s="2" t="s">
        <v>39</v>
      </c>
      <c r="K40" s="2" t="s">
        <v>39</v>
      </c>
      <c r="L40" s="14"/>
      <c r="M40" s="2"/>
      <c r="N40" s="2"/>
      <c r="O40" s="2"/>
    </row>
    <row r="41" spans="1:15" x14ac:dyDescent="0.25">
      <c r="A41" s="2" t="s">
        <v>38</v>
      </c>
      <c r="B41" s="2">
        <v>2015</v>
      </c>
      <c r="C41" s="2">
        <v>137413.35</v>
      </c>
      <c r="D41" s="2">
        <v>9459911.7400000002</v>
      </c>
      <c r="E41" s="14">
        <v>1.5596099999999999</v>
      </c>
      <c r="F41" s="2">
        <v>1.2881</v>
      </c>
      <c r="G41" s="2">
        <v>1.8883399999999999</v>
      </c>
      <c r="H41" s="2" t="s">
        <v>39</v>
      </c>
      <c r="I41" s="2" t="s">
        <v>39</v>
      </c>
      <c r="J41" s="2" t="s">
        <v>39</v>
      </c>
      <c r="K41" s="2" t="s">
        <v>39</v>
      </c>
      <c r="L41" s="14"/>
      <c r="M41" s="2"/>
      <c r="N41" s="2"/>
      <c r="O41" s="2"/>
    </row>
    <row r="42" spans="1:15" x14ac:dyDescent="0.25">
      <c r="A42" s="2" t="s">
        <v>38</v>
      </c>
      <c r="B42" s="2">
        <v>2016</v>
      </c>
      <c r="C42" s="2">
        <v>134902.35</v>
      </c>
      <c r="D42" s="2">
        <v>9774599.2599999998</v>
      </c>
      <c r="E42" s="14">
        <v>1.50359</v>
      </c>
      <c r="F42" s="2">
        <v>1.2418199999999999</v>
      </c>
      <c r="G42" s="2">
        <v>1.8205199999999999</v>
      </c>
      <c r="H42" s="2" t="s">
        <v>39</v>
      </c>
      <c r="I42" s="2" t="s">
        <v>39</v>
      </c>
      <c r="J42" s="2" t="s">
        <v>39</v>
      </c>
      <c r="K42" s="2" t="s">
        <v>39</v>
      </c>
      <c r="L42" s="14"/>
      <c r="M42" s="2"/>
      <c r="N42" s="2"/>
      <c r="O42" s="2"/>
    </row>
    <row r="43" spans="1:15" x14ac:dyDescent="0.25">
      <c r="A43" s="2"/>
      <c r="B43" s="2"/>
      <c r="C43" s="2"/>
      <c r="D43" s="2"/>
      <c r="F43" s="2"/>
      <c r="G43" s="2"/>
      <c r="H43" s="2"/>
      <c r="I43" s="2"/>
      <c r="J43" s="2"/>
      <c r="K43" s="2"/>
      <c r="M43" s="2"/>
      <c r="N43" s="2"/>
      <c r="O43" s="2"/>
    </row>
    <row r="44" spans="1:15" x14ac:dyDescent="0.25">
      <c r="A44" s="2" t="s">
        <v>40</v>
      </c>
      <c r="B44" s="2"/>
      <c r="C44" s="2"/>
      <c r="D44" s="2"/>
      <c r="F44" s="2"/>
      <c r="G44" s="2"/>
      <c r="H44" s="2"/>
      <c r="I44" s="2"/>
      <c r="J44" s="2"/>
      <c r="K44" s="2"/>
      <c r="M44" s="2"/>
      <c r="N44" s="2"/>
      <c r="O44" s="2"/>
    </row>
    <row r="45" spans="1:15" x14ac:dyDescent="0.25">
      <c r="A45" s="2"/>
      <c r="B45" s="2"/>
      <c r="C45" s="2"/>
      <c r="D45" s="2"/>
      <c r="F45" s="2"/>
      <c r="G45" s="2"/>
      <c r="H45" s="2"/>
      <c r="I45" s="2"/>
      <c r="J45" s="2"/>
      <c r="K45" s="2"/>
      <c r="M45" s="2"/>
      <c r="N45" s="2"/>
      <c r="O45" s="2"/>
    </row>
    <row r="46" spans="1:15" x14ac:dyDescent="0.25">
      <c r="A46" s="2"/>
      <c r="B46" s="2"/>
      <c r="C46" s="2"/>
      <c r="D46" s="2"/>
      <c r="F46" s="2"/>
      <c r="G46" s="2"/>
      <c r="H46" s="2"/>
      <c r="I46" s="2"/>
      <c r="J46" s="2"/>
      <c r="K46" s="2"/>
      <c r="M46" s="2"/>
      <c r="N46" s="2"/>
      <c r="O46" s="2"/>
    </row>
    <row r="47" spans="1:15" x14ac:dyDescent="0.25">
      <c r="A47" s="2"/>
      <c r="B47" s="2"/>
      <c r="C47" s="2"/>
      <c r="D47" s="2"/>
      <c r="F47" s="2"/>
      <c r="G47" s="2"/>
      <c r="H47" s="2"/>
      <c r="I47" s="2"/>
      <c r="J47" s="2"/>
      <c r="K47" s="2"/>
      <c r="M47" s="2"/>
      <c r="N47" s="2"/>
      <c r="O47" s="2"/>
    </row>
    <row r="48" spans="1:15" x14ac:dyDescent="0.25">
      <c r="A48" s="2"/>
      <c r="B48" s="2"/>
      <c r="C48" s="2"/>
      <c r="D48" s="2"/>
      <c r="F48" s="2"/>
      <c r="G48" s="2"/>
      <c r="H48" s="2"/>
      <c r="I48" s="2"/>
      <c r="J48" s="2"/>
      <c r="K48" s="2"/>
      <c r="M48" s="2"/>
      <c r="N48" s="2"/>
      <c r="O48" s="2"/>
    </row>
    <row r="49" spans="1:15" x14ac:dyDescent="0.25">
      <c r="A49" s="2" t="s">
        <v>19</v>
      </c>
      <c r="B49" s="2"/>
      <c r="C49" s="2"/>
      <c r="D49" s="2"/>
      <c r="F49" s="2"/>
      <c r="G49" s="2"/>
      <c r="H49" s="2"/>
      <c r="I49" s="2"/>
      <c r="J49" s="2"/>
      <c r="K49" s="2"/>
      <c r="M49" s="2"/>
      <c r="N49" s="2"/>
      <c r="O49" s="2"/>
    </row>
    <row r="50" spans="1:15" x14ac:dyDescent="0.25">
      <c r="A50" s="2" t="s">
        <v>41</v>
      </c>
      <c r="B50" s="2"/>
      <c r="C50" s="2"/>
      <c r="D50" s="2"/>
      <c r="F50" s="2"/>
      <c r="G50" s="2"/>
      <c r="H50" s="2"/>
      <c r="I50" s="2"/>
      <c r="J50" s="2"/>
      <c r="K50" s="2"/>
      <c r="M50" s="2"/>
      <c r="N50" s="2"/>
      <c r="O50" s="2"/>
    </row>
    <row r="51" spans="1:15" x14ac:dyDescent="0.25">
      <c r="A51" s="2"/>
      <c r="B51" s="2"/>
      <c r="C51" s="2"/>
      <c r="D51" s="2"/>
      <c r="F51" s="2"/>
      <c r="G51" s="2"/>
      <c r="H51" s="2"/>
      <c r="I51" s="2"/>
      <c r="J51" s="2"/>
      <c r="K51" s="2"/>
      <c r="M51" s="2"/>
      <c r="N51" s="2"/>
      <c r="O51" s="2"/>
    </row>
    <row r="52" spans="1:15" x14ac:dyDescent="0.25">
      <c r="A52" s="2" t="s">
        <v>20</v>
      </c>
      <c r="B52" s="2" t="s">
        <v>42</v>
      </c>
      <c r="C52" s="2" t="s">
        <v>43</v>
      </c>
      <c r="D52" s="2" t="s">
        <v>44</v>
      </c>
      <c r="E52" s="16" t="s">
        <v>45</v>
      </c>
      <c r="F52" s="2" t="s">
        <v>46</v>
      </c>
      <c r="G52" s="2" t="s">
        <v>47</v>
      </c>
      <c r="H52" s="2" t="s">
        <v>48</v>
      </c>
      <c r="I52" s="2" t="s">
        <v>49</v>
      </c>
      <c r="J52" s="2" t="s">
        <v>50</v>
      </c>
      <c r="K52" s="2" t="s">
        <v>51</v>
      </c>
      <c r="M52" s="2"/>
      <c r="N52" s="2"/>
      <c r="O52" s="2"/>
    </row>
    <row r="53" spans="1:15" x14ac:dyDescent="0.25">
      <c r="A53" s="2" t="s">
        <v>32</v>
      </c>
      <c r="B53" s="2">
        <v>0.73529999999999995</v>
      </c>
      <c r="C53" s="2">
        <v>0.64800000000000002</v>
      </c>
      <c r="D53" s="2">
        <v>0.83430000000000004</v>
      </c>
      <c r="E53" s="16">
        <v>-0.3075</v>
      </c>
      <c r="F53" s="2">
        <v>6.4500000000000002E-2</v>
      </c>
      <c r="G53" s="2">
        <v>0.05</v>
      </c>
      <c r="H53" s="2">
        <v>-0.43390000000000001</v>
      </c>
      <c r="I53" s="2">
        <v>-0.1812</v>
      </c>
      <c r="J53" s="2">
        <v>22.76</v>
      </c>
      <c r="K53" s="2" t="s">
        <v>35</v>
      </c>
      <c r="M53" s="2"/>
      <c r="N53" s="2"/>
      <c r="O53" s="2"/>
    </row>
    <row r="54" spans="1:15" x14ac:dyDescent="0.25">
      <c r="A54" s="2" t="s">
        <v>33</v>
      </c>
      <c r="B54" s="2">
        <v>0.84279999999999999</v>
      </c>
      <c r="C54" s="2">
        <v>0.74319999999999997</v>
      </c>
      <c r="D54" s="2">
        <v>0.95579999999999998</v>
      </c>
      <c r="E54" s="16">
        <v>-0.17100000000000001</v>
      </c>
      <c r="F54" s="2">
        <v>6.4199999999999993E-2</v>
      </c>
      <c r="G54" s="2">
        <v>0.05</v>
      </c>
      <c r="H54" s="2">
        <v>-0.29680000000000001</v>
      </c>
      <c r="I54" s="2">
        <v>-4.5199999999999997E-2</v>
      </c>
      <c r="J54" s="2">
        <v>7.1</v>
      </c>
      <c r="K54" s="2">
        <v>7.7000000000000002E-3</v>
      </c>
      <c r="M54" s="2"/>
      <c r="N54" s="2"/>
      <c r="O54" s="2"/>
    </row>
    <row r="55" spans="1:15" x14ac:dyDescent="0.25">
      <c r="A55" s="2" t="s">
        <v>34</v>
      </c>
      <c r="B55" s="2">
        <v>0.7722</v>
      </c>
      <c r="C55" s="2">
        <v>0.68030000000000002</v>
      </c>
      <c r="D55" s="2">
        <v>0.87660000000000005</v>
      </c>
      <c r="E55" s="16">
        <v>-0.25850000000000001</v>
      </c>
      <c r="F55" s="2">
        <v>6.4699999999999994E-2</v>
      </c>
      <c r="G55" s="2">
        <v>0.05</v>
      </c>
      <c r="H55" s="2">
        <v>-0.38519999999999999</v>
      </c>
      <c r="I55" s="2">
        <v>-0.13170000000000001</v>
      </c>
      <c r="J55" s="2">
        <v>15.98</v>
      </c>
      <c r="K55" s="2" t="s">
        <v>35</v>
      </c>
      <c r="M55" s="2"/>
      <c r="N55" s="2"/>
      <c r="O55" s="2"/>
    </row>
    <row r="56" spans="1:15" x14ac:dyDescent="0.25">
      <c r="A56" s="2" t="s">
        <v>36</v>
      </c>
      <c r="B56" s="2">
        <v>1.0301</v>
      </c>
      <c r="C56" s="2">
        <v>0.90759999999999996</v>
      </c>
      <c r="D56" s="2">
        <v>1.1692</v>
      </c>
      <c r="E56" s="16">
        <v>2.9700000000000001E-2</v>
      </c>
      <c r="F56" s="2">
        <v>6.4600000000000005E-2</v>
      </c>
      <c r="G56" s="2">
        <v>0.05</v>
      </c>
      <c r="H56" s="2">
        <v>-9.69E-2</v>
      </c>
      <c r="I56" s="2">
        <v>0.15629999999999999</v>
      </c>
      <c r="J56" s="2">
        <v>0.21</v>
      </c>
      <c r="K56" s="2">
        <v>0.64590000000000003</v>
      </c>
      <c r="M56" s="2"/>
      <c r="N56" s="2"/>
      <c r="O56" s="2"/>
    </row>
    <row r="57" spans="1:15" x14ac:dyDescent="0.25">
      <c r="A57" s="2" t="s">
        <v>37</v>
      </c>
      <c r="B57" s="2">
        <v>0.82299999999999995</v>
      </c>
      <c r="C57" s="2">
        <v>0.72440000000000004</v>
      </c>
      <c r="D57" s="2">
        <v>0.93489999999999995</v>
      </c>
      <c r="E57" s="16">
        <v>-0.19489999999999999</v>
      </c>
      <c r="F57" s="2">
        <v>6.5100000000000005E-2</v>
      </c>
      <c r="G57" s="2">
        <v>0.05</v>
      </c>
      <c r="H57" s="2">
        <v>-0.32240000000000002</v>
      </c>
      <c r="I57" s="2">
        <v>-6.7299999999999999E-2</v>
      </c>
      <c r="J57" s="2">
        <v>8.9700000000000006</v>
      </c>
      <c r="K57" s="2">
        <v>2.7000000000000001E-3</v>
      </c>
      <c r="M57" s="2"/>
      <c r="N57" s="2"/>
      <c r="O57" s="2"/>
    </row>
    <row r="58" spans="1:15" x14ac:dyDescent="0.25">
      <c r="A58" s="2"/>
      <c r="B58" s="2"/>
      <c r="C58" s="2"/>
      <c r="D58" s="2"/>
      <c r="F58" s="2"/>
      <c r="G58" s="2"/>
      <c r="H58" s="2"/>
      <c r="I58" s="2"/>
      <c r="J58" s="2"/>
      <c r="K58" s="2"/>
      <c r="M58" s="2"/>
      <c r="N58" s="2"/>
      <c r="O58" s="2"/>
    </row>
    <row r="59" spans="1:15" x14ac:dyDescent="0.25">
      <c r="A59" s="2" t="s">
        <v>40</v>
      </c>
      <c r="B59" s="2"/>
      <c r="C59" s="2"/>
      <c r="D59" s="2"/>
      <c r="F59" s="2"/>
      <c r="G59" s="2"/>
      <c r="H59" s="2"/>
      <c r="I59" s="2"/>
      <c r="J59" s="2"/>
      <c r="K59" s="2"/>
      <c r="M59" s="2"/>
      <c r="N59" s="2"/>
      <c r="O59" s="2"/>
    </row>
    <row r="60" spans="1:15" x14ac:dyDescent="0.25">
      <c r="A60" s="2"/>
      <c r="B60" s="2"/>
      <c r="C60" s="2"/>
      <c r="D60" s="2"/>
      <c r="F60" s="2"/>
      <c r="G60" s="2"/>
      <c r="H60" s="2"/>
      <c r="I60" s="2"/>
      <c r="J60" s="2"/>
      <c r="K60" s="2"/>
      <c r="M60" s="2"/>
      <c r="N60" s="2"/>
      <c r="O60" s="2"/>
    </row>
    <row r="61" spans="1:15" x14ac:dyDescent="0.25">
      <c r="A61" s="2"/>
      <c r="B61" s="2"/>
      <c r="C61" s="2"/>
      <c r="D61" s="2"/>
      <c r="F61" s="2"/>
      <c r="G61" s="2"/>
      <c r="H61" s="2"/>
      <c r="I61" s="2"/>
      <c r="J61" s="2"/>
      <c r="K61" s="2"/>
      <c r="M61" s="2"/>
      <c r="N61" s="2"/>
      <c r="O61" s="2"/>
    </row>
    <row r="62" spans="1:15" x14ac:dyDescent="0.25">
      <c r="A62" s="2"/>
      <c r="B62" s="2"/>
      <c r="C62" s="2"/>
      <c r="D62" s="2"/>
      <c r="F62" s="2"/>
      <c r="G62" s="2"/>
      <c r="H62" s="2"/>
      <c r="I62" s="2"/>
      <c r="J62" s="2"/>
      <c r="K62" s="2"/>
      <c r="M62" s="2"/>
      <c r="N62" s="2"/>
      <c r="O62" s="2"/>
    </row>
    <row r="63" spans="1:15" x14ac:dyDescent="0.25">
      <c r="A63" s="2"/>
      <c r="B63" s="2"/>
      <c r="C63" s="2"/>
      <c r="D63" s="2"/>
      <c r="F63" s="2"/>
      <c r="G63" s="2"/>
      <c r="H63" s="2"/>
      <c r="I63" s="2"/>
      <c r="J63" s="2"/>
      <c r="K63" s="2"/>
      <c r="M63" s="2"/>
      <c r="N63" s="2"/>
      <c r="O63" s="2"/>
    </row>
    <row r="64" spans="1:15" x14ac:dyDescent="0.25">
      <c r="A64" s="2" t="s">
        <v>19</v>
      </c>
      <c r="B64" s="2"/>
      <c r="C64" s="2"/>
      <c r="D64" s="2"/>
      <c r="F64" s="2"/>
      <c r="G64" s="2"/>
      <c r="H64" s="2"/>
      <c r="I64" s="2"/>
      <c r="J64" s="2"/>
      <c r="K64" s="2"/>
      <c r="M64" s="2"/>
      <c r="N64" s="2"/>
      <c r="O64" s="2"/>
    </row>
    <row r="65" spans="1:15" x14ac:dyDescent="0.25">
      <c r="A65" s="2" t="s">
        <v>52</v>
      </c>
      <c r="B65" s="2"/>
      <c r="C65" s="2"/>
      <c r="D65" s="2"/>
      <c r="F65" s="2"/>
      <c r="G65" s="2"/>
      <c r="H65" s="2"/>
      <c r="I65" s="2"/>
      <c r="J65" s="2"/>
      <c r="K65" s="2"/>
      <c r="M65" s="2"/>
      <c r="N65" s="2"/>
      <c r="O65" s="2"/>
    </row>
    <row r="66" spans="1:15" x14ac:dyDescent="0.25">
      <c r="A66" s="2"/>
      <c r="B66" s="2"/>
      <c r="C66" s="2"/>
      <c r="D66" s="2"/>
      <c r="F66" s="2"/>
      <c r="G66" s="2"/>
      <c r="H66" s="2"/>
      <c r="I66" s="2"/>
      <c r="J66" s="2"/>
      <c r="K66" s="2"/>
      <c r="M66" s="2"/>
      <c r="N66" s="2"/>
      <c r="O66" s="2"/>
    </row>
    <row r="67" spans="1:15" x14ac:dyDescent="0.25">
      <c r="A67" s="2" t="s">
        <v>20</v>
      </c>
      <c r="B67" s="2" t="s">
        <v>53</v>
      </c>
      <c r="C67" s="2" t="s">
        <v>21</v>
      </c>
      <c r="D67" s="2" t="s">
        <v>54</v>
      </c>
      <c r="E67" s="16" t="s">
        <v>55</v>
      </c>
      <c r="F67" s="2" t="s">
        <v>56</v>
      </c>
      <c r="G67" s="2" t="s">
        <v>46</v>
      </c>
      <c r="H67" s="2" t="s">
        <v>57</v>
      </c>
      <c r="I67" s="2" t="s">
        <v>47</v>
      </c>
      <c r="J67" s="2"/>
      <c r="K67" s="2"/>
      <c r="M67" s="2"/>
      <c r="N67" s="2"/>
      <c r="O67" s="2"/>
    </row>
    <row r="68" spans="1:15" x14ac:dyDescent="0.25">
      <c r="A68" s="2" t="s">
        <v>32</v>
      </c>
      <c r="B68" s="2">
        <v>2011</v>
      </c>
      <c r="C68" s="2">
        <v>2016</v>
      </c>
      <c r="D68" s="2">
        <v>0.69410000000000005</v>
      </c>
      <c r="E68" s="16">
        <v>0.57269999999999999</v>
      </c>
      <c r="F68" s="2">
        <v>0.84109999999999996</v>
      </c>
      <c r="G68" s="2">
        <v>9.8040000000000002E-2</v>
      </c>
      <c r="H68" s="2">
        <v>2.0000000000000001E-4</v>
      </c>
      <c r="I68" s="2">
        <v>0.05</v>
      </c>
      <c r="J68" s="2"/>
      <c r="K68" s="2"/>
      <c r="M68" s="2"/>
      <c r="N68" s="2"/>
      <c r="O68" s="2"/>
    </row>
    <row r="69" spans="1:15" x14ac:dyDescent="0.25">
      <c r="A69" s="2" t="s">
        <v>33</v>
      </c>
      <c r="B69" s="2">
        <v>2011</v>
      </c>
      <c r="C69" s="2">
        <v>2016</v>
      </c>
      <c r="D69" s="2">
        <v>0.78420000000000001</v>
      </c>
      <c r="E69" s="16">
        <v>0.64759999999999995</v>
      </c>
      <c r="F69" s="2">
        <v>0.9496</v>
      </c>
      <c r="G69" s="2">
        <v>9.7650000000000001E-2</v>
      </c>
      <c r="H69" s="2">
        <v>1.2800000000000001E-2</v>
      </c>
      <c r="I69" s="2">
        <v>0.05</v>
      </c>
      <c r="J69" s="2"/>
      <c r="K69" s="2"/>
      <c r="M69" s="2"/>
      <c r="N69" s="2"/>
      <c r="O69" s="2"/>
    </row>
    <row r="70" spans="1:15" x14ac:dyDescent="0.25">
      <c r="A70" s="2" t="s">
        <v>34</v>
      </c>
      <c r="B70" s="2">
        <v>2011</v>
      </c>
      <c r="C70" s="2">
        <v>2016</v>
      </c>
      <c r="D70" s="2">
        <v>0.68010000000000004</v>
      </c>
      <c r="E70" s="16">
        <v>0.56089999999999995</v>
      </c>
      <c r="F70" s="2">
        <v>0.82469999999999999</v>
      </c>
      <c r="G70" s="2">
        <v>9.8350000000000007E-2</v>
      </c>
      <c r="H70" s="2" t="s">
        <v>35</v>
      </c>
      <c r="I70" s="2">
        <v>0.05</v>
      </c>
      <c r="J70" s="2"/>
      <c r="K70" s="2"/>
      <c r="M70" s="2"/>
      <c r="N70" s="2"/>
      <c r="O70" s="2"/>
    </row>
    <row r="71" spans="1:15" x14ac:dyDescent="0.25">
      <c r="A71" s="2" t="s">
        <v>36</v>
      </c>
      <c r="B71" s="2">
        <v>2011</v>
      </c>
      <c r="C71" s="2">
        <v>2016</v>
      </c>
      <c r="D71" s="2">
        <v>1.0141</v>
      </c>
      <c r="E71" s="16">
        <v>0.83640000000000003</v>
      </c>
      <c r="F71" s="2">
        <v>1.2295</v>
      </c>
      <c r="G71" s="2">
        <v>9.8269999999999996E-2</v>
      </c>
      <c r="H71" s="2">
        <v>0.88680000000000003</v>
      </c>
      <c r="I71" s="2">
        <v>0.05</v>
      </c>
      <c r="J71" s="2"/>
      <c r="K71" s="2"/>
      <c r="M71" s="2"/>
      <c r="N71" s="2"/>
      <c r="O71" s="2"/>
    </row>
    <row r="72" spans="1:15" x14ac:dyDescent="0.25">
      <c r="A72" s="2" t="s">
        <v>37</v>
      </c>
      <c r="B72" s="2">
        <v>2011</v>
      </c>
      <c r="C72" s="2">
        <v>2016</v>
      </c>
      <c r="D72" s="2">
        <v>0.70420000000000005</v>
      </c>
      <c r="E72" s="16">
        <v>0.57999999999999996</v>
      </c>
      <c r="F72" s="2">
        <v>0.85489999999999999</v>
      </c>
      <c r="G72" s="2">
        <v>9.8979999999999999E-2</v>
      </c>
      <c r="H72" s="2">
        <v>4.0000000000000002E-4</v>
      </c>
      <c r="I72" s="2">
        <v>0.05</v>
      </c>
      <c r="J72" s="2"/>
      <c r="K72" s="2"/>
      <c r="M72" s="2"/>
      <c r="N72" s="2"/>
      <c r="O72" s="2"/>
    </row>
    <row r="73" spans="1:15" x14ac:dyDescent="0.25">
      <c r="A73" s="2" t="s">
        <v>38</v>
      </c>
      <c r="B73" s="2">
        <v>2011</v>
      </c>
      <c r="C73" s="2">
        <v>2016</v>
      </c>
      <c r="D73" s="2">
        <v>0.77610000000000001</v>
      </c>
      <c r="E73" s="16">
        <v>0.64090000000000003</v>
      </c>
      <c r="F73" s="2">
        <v>0.93959999999999999</v>
      </c>
      <c r="G73" s="2">
        <v>9.7589999999999996E-2</v>
      </c>
      <c r="H73" s="2">
        <v>9.4000000000000004E-3</v>
      </c>
      <c r="I73" s="2">
        <v>0.05</v>
      </c>
      <c r="J73" s="2"/>
      <c r="K73" s="2"/>
      <c r="M73" s="2"/>
      <c r="N73" s="2"/>
      <c r="O73" s="2"/>
    </row>
    <row r="74" spans="1:15" x14ac:dyDescent="0.25">
      <c r="A74" s="2"/>
      <c r="B74" s="2"/>
      <c r="C74" s="2"/>
      <c r="D74" s="2"/>
      <c r="F74" s="2"/>
      <c r="G74" s="2"/>
      <c r="H74" s="2"/>
      <c r="I74" s="2"/>
      <c r="J74" s="2"/>
      <c r="K74" s="2"/>
      <c r="M74" s="2"/>
      <c r="N74" s="2"/>
      <c r="O74" s="2"/>
    </row>
    <row r="75" spans="1:15" x14ac:dyDescent="0.25">
      <c r="A75" s="2" t="s">
        <v>40</v>
      </c>
      <c r="B75" s="2"/>
      <c r="C75" s="2"/>
      <c r="D75" s="2"/>
      <c r="F75" s="2"/>
      <c r="G75" s="2"/>
      <c r="H75" s="2"/>
      <c r="I75" s="2"/>
      <c r="J75" s="2"/>
      <c r="K75" s="2"/>
      <c r="M75" s="2"/>
      <c r="N75" s="2"/>
      <c r="O75" s="2"/>
    </row>
    <row r="76" spans="1:15" x14ac:dyDescent="0.25">
      <c r="A76" s="2"/>
      <c r="B76" s="2"/>
      <c r="C76" s="2"/>
      <c r="D76" s="2"/>
      <c r="F76" s="2"/>
      <c r="G76" s="2"/>
      <c r="H76" s="2"/>
      <c r="I76" s="2"/>
      <c r="J76" s="2"/>
      <c r="K76" s="2"/>
      <c r="M76" s="2"/>
      <c r="N76" s="2"/>
      <c r="O76" s="2"/>
    </row>
    <row r="77" spans="1:15" x14ac:dyDescent="0.25">
      <c r="A77" s="2"/>
      <c r="B77" s="2"/>
      <c r="C77" s="2"/>
      <c r="D77" s="2"/>
      <c r="F77" s="2"/>
      <c r="G77" s="2"/>
      <c r="H77" s="2"/>
      <c r="I77" s="2"/>
      <c r="J77" s="2"/>
      <c r="K77" s="2"/>
      <c r="M77" s="2"/>
      <c r="N77" s="2"/>
      <c r="O77" s="2"/>
    </row>
    <row r="78" spans="1:15" x14ac:dyDescent="0.25">
      <c r="A78" s="2"/>
      <c r="B78" s="2"/>
      <c r="C78" s="2"/>
      <c r="D78" s="2"/>
      <c r="F78" s="2"/>
      <c r="G78" s="2"/>
      <c r="H78" s="2"/>
      <c r="I78" s="2"/>
      <c r="J78" s="2"/>
      <c r="K78" s="2"/>
      <c r="M78" s="2"/>
      <c r="N78" s="2"/>
      <c r="O78" s="2"/>
    </row>
    <row r="79" spans="1:15" x14ac:dyDescent="0.25">
      <c r="A79" s="2"/>
      <c r="B79" s="2"/>
      <c r="C79" s="2"/>
      <c r="D79" s="2"/>
      <c r="F79" s="2"/>
      <c r="G79" s="2"/>
      <c r="H79" s="2"/>
      <c r="I79" s="2"/>
      <c r="J79" s="2"/>
      <c r="K79" s="2"/>
      <c r="M79" s="2"/>
      <c r="N79" s="2"/>
      <c r="O79" s="2"/>
    </row>
    <row r="80" spans="1:15" x14ac:dyDescent="0.25">
      <c r="A80" s="2"/>
      <c r="B80" s="2"/>
      <c r="C80" s="2"/>
      <c r="D80" s="2"/>
      <c r="F80" s="2"/>
      <c r="G80" s="2"/>
      <c r="H80" s="2"/>
      <c r="I80" s="2"/>
      <c r="J80" s="2"/>
      <c r="K80" s="2"/>
      <c r="M80" s="2"/>
      <c r="N80" s="2"/>
      <c r="O80" s="2"/>
    </row>
    <row r="81" spans="1:15" x14ac:dyDescent="0.25">
      <c r="A81" s="2"/>
      <c r="B81" s="2"/>
      <c r="C81" s="2"/>
      <c r="D81" s="2"/>
      <c r="F81" s="2"/>
      <c r="G81" s="2"/>
      <c r="H81" s="2"/>
      <c r="I81" s="2"/>
      <c r="J81" s="2"/>
      <c r="K81" s="2"/>
      <c r="M81" s="2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12" sqref="A12"/>
    </sheetView>
  </sheetViews>
  <sheetFormatPr defaultColWidth="9.140625" defaultRowHeight="15" x14ac:dyDescent="0.25"/>
  <cols>
    <col min="1" max="1" width="25.5703125" style="2" customWidth="1"/>
    <col min="2" max="16384" width="9.140625" style="2"/>
  </cols>
  <sheetData>
    <row r="3" spans="1:7" s="16" customFormat="1" ht="15.75" thickBot="1" x14ac:dyDescent="0.3">
      <c r="A3" s="21"/>
      <c r="B3" s="21"/>
      <c r="C3" s="21"/>
      <c r="D3" s="21"/>
      <c r="E3" s="21"/>
      <c r="F3" s="21"/>
      <c r="G3" s="21"/>
    </row>
    <row r="4" spans="1:7" ht="15.75" thickBot="1" x14ac:dyDescent="0.3">
      <c r="B4" s="54" t="s">
        <v>9</v>
      </c>
      <c r="C4" s="55"/>
      <c r="D4" s="55"/>
      <c r="E4" s="55"/>
      <c r="F4" s="55"/>
      <c r="G4" s="56"/>
    </row>
    <row r="5" spans="1:7" ht="15.75" thickBot="1" x14ac:dyDescent="0.3">
      <c r="A5" s="15" t="s">
        <v>58</v>
      </c>
      <c r="B5" s="4">
        <v>2011</v>
      </c>
      <c r="C5" s="5">
        <v>2012</v>
      </c>
      <c r="D5" s="5">
        <v>2013</v>
      </c>
      <c r="E5" s="5">
        <v>2014</v>
      </c>
      <c r="F5" s="5">
        <v>2015</v>
      </c>
      <c r="G5" s="6">
        <v>2016</v>
      </c>
    </row>
    <row r="6" spans="1:7" x14ac:dyDescent="0.25">
      <c r="A6" s="7" t="s">
        <v>10</v>
      </c>
      <c r="B6" s="22">
        <f>orig_data!L7</f>
        <v>1</v>
      </c>
      <c r="C6" s="22">
        <f>orig_data!L8</f>
        <v>1</v>
      </c>
      <c r="D6" s="22">
        <f>orig_data!L9</f>
        <v>0</v>
      </c>
      <c r="E6" s="22">
        <f>orig_data!L10</f>
        <v>0</v>
      </c>
      <c r="F6" s="22">
        <f>orig_data!L11</f>
        <v>0</v>
      </c>
      <c r="G6" s="22">
        <f>orig_data!L12</f>
        <v>0</v>
      </c>
    </row>
    <row r="7" spans="1:7" x14ac:dyDescent="0.25">
      <c r="A7" s="8" t="s">
        <v>0</v>
      </c>
      <c r="B7" s="23">
        <f>orig_data!L13</f>
        <v>0</v>
      </c>
      <c r="C7" s="23">
        <f>orig_data!L14</f>
        <v>0</v>
      </c>
      <c r="D7" s="23">
        <f>orig_data!L15</f>
        <v>0</v>
      </c>
      <c r="E7" s="23">
        <f>orig_data!L16</f>
        <v>0</v>
      </c>
      <c r="F7" s="23">
        <f>orig_data!L17</f>
        <v>0</v>
      </c>
      <c r="G7" s="23">
        <f>orig_data!L18</f>
        <v>0</v>
      </c>
    </row>
    <row r="8" spans="1:7" x14ac:dyDescent="0.25">
      <c r="A8" s="8" t="s">
        <v>1</v>
      </c>
      <c r="B8" s="23">
        <f>orig_data!L19</f>
        <v>1</v>
      </c>
      <c r="C8" s="23">
        <f>orig_data!L20</f>
        <v>1</v>
      </c>
      <c r="D8" s="23">
        <f>orig_data!L21</f>
        <v>1</v>
      </c>
      <c r="E8" s="23">
        <f>orig_data!L22</f>
        <v>1</v>
      </c>
      <c r="F8" s="23">
        <f>orig_data!L23</f>
        <v>1</v>
      </c>
      <c r="G8" s="23">
        <f>orig_data!L24</f>
        <v>1</v>
      </c>
    </row>
    <row r="9" spans="1:7" x14ac:dyDescent="0.25">
      <c r="A9" s="8" t="s">
        <v>2</v>
      </c>
      <c r="B9" s="23">
        <f>orig_data!L25</f>
        <v>0</v>
      </c>
      <c r="C9" s="23">
        <f>orig_data!L26</f>
        <v>0</v>
      </c>
      <c r="D9" s="23">
        <f>orig_data!L27</f>
        <v>0</v>
      </c>
      <c r="E9" s="23">
        <f>orig_data!L28</f>
        <v>0</v>
      </c>
      <c r="F9" s="23">
        <f>orig_data!L29</f>
        <v>0</v>
      </c>
      <c r="G9" s="23">
        <f>orig_data!L30</f>
        <v>0</v>
      </c>
    </row>
    <row r="10" spans="1:7" x14ac:dyDescent="0.25">
      <c r="A10" s="8" t="s">
        <v>3</v>
      </c>
      <c r="B10" s="23">
        <f>orig_data!L31</f>
        <v>0</v>
      </c>
      <c r="C10" s="23">
        <f>orig_data!L32</f>
        <v>0</v>
      </c>
      <c r="D10" s="23">
        <f>orig_data!L33</f>
        <v>0</v>
      </c>
      <c r="E10" s="23">
        <f>orig_data!L34</f>
        <v>0</v>
      </c>
      <c r="F10" s="23">
        <f>orig_data!L35</f>
        <v>0</v>
      </c>
      <c r="G10" s="23">
        <f>orig_data!L36</f>
        <v>0</v>
      </c>
    </row>
    <row r="11" spans="1:7" ht="15.75" thickBot="1" x14ac:dyDescent="0.3">
      <c r="A11" s="9" t="s">
        <v>59</v>
      </c>
      <c r="B11" s="24">
        <f>orig_data!L37</f>
        <v>0</v>
      </c>
      <c r="C11" s="24">
        <f>orig_data!L38</f>
        <v>0</v>
      </c>
      <c r="D11" s="24">
        <f>orig_data!L39</f>
        <v>0</v>
      </c>
      <c r="E11" s="24">
        <f>orig_data!L40</f>
        <v>0</v>
      </c>
      <c r="F11" s="24">
        <f>orig_data!L41</f>
        <v>0</v>
      </c>
      <c r="G11" s="24">
        <f>orig_data!L42</f>
        <v>0</v>
      </c>
    </row>
    <row r="12" spans="1:7" x14ac:dyDescent="0.25">
      <c r="A12" s="3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2" customWidth="1"/>
    <col min="2" max="19" width="6" style="2" customWidth="1"/>
    <col min="20" max="16384" width="9.140625" style="2"/>
  </cols>
  <sheetData>
    <row r="1" spans="1:19" x14ac:dyDescent="0.25">
      <c r="A1" s="2" t="s">
        <v>60</v>
      </c>
    </row>
    <row r="2" spans="1:19" x14ac:dyDescent="0.25">
      <c r="B2" s="57">
        <v>2011</v>
      </c>
      <c r="C2" s="57"/>
      <c r="D2" s="57"/>
      <c r="E2" s="57">
        <v>2012</v>
      </c>
      <c r="F2" s="57"/>
      <c r="G2" s="57"/>
      <c r="H2" s="57">
        <v>2013</v>
      </c>
      <c r="I2" s="57"/>
      <c r="J2" s="57"/>
      <c r="K2" s="57">
        <v>2014</v>
      </c>
      <c r="L2" s="57"/>
      <c r="M2" s="57"/>
      <c r="N2" s="57">
        <v>2015</v>
      </c>
      <c r="O2" s="57"/>
      <c r="P2" s="57"/>
      <c r="Q2" s="57">
        <v>2016</v>
      </c>
      <c r="R2" s="57"/>
      <c r="S2" s="57"/>
    </row>
    <row r="3" spans="1:19" x14ac:dyDescent="0.25">
      <c r="B3" s="2" t="s">
        <v>61</v>
      </c>
      <c r="C3" s="2" t="s">
        <v>62</v>
      </c>
      <c r="D3" s="2" t="s">
        <v>63</v>
      </c>
      <c r="E3" s="2" t="s">
        <v>61</v>
      </c>
      <c r="F3" s="2" t="s">
        <v>62</v>
      </c>
      <c r="G3" s="2" t="s">
        <v>63</v>
      </c>
      <c r="H3" s="2" t="s">
        <v>61</v>
      </c>
      <c r="I3" s="2" t="s">
        <v>62</v>
      </c>
      <c r="J3" s="2" t="s">
        <v>63</v>
      </c>
      <c r="K3" s="2" t="s">
        <v>61</v>
      </c>
      <c r="L3" s="2" t="s">
        <v>62</v>
      </c>
      <c r="M3" s="2" t="s">
        <v>63</v>
      </c>
      <c r="N3" s="2" t="s">
        <v>61</v>
      </c>
      <c r="O3" s="2" t="s">
        <v>62</v>
      </c>
      <c r="P3" s="2" t="s">
        <v>63</v>
      </c>
      <c r="Q3" s="2" t="s">
        <v>61</v>
      </c>
      <c r="R3" s="2" t="s">
        <v>62</v>
      </c>
      <c r="S3" s="2" t="s">
        <v>63</v>
      </c>
    </row>
    <row r="4" spans="1:19" x14ac:dyDescent="0.25">
      <c r="A4" s="2" t="s">
        <v>10</v>
      </c>
      <c r="B4" s="18" t="str">
        <f>FIXED(orig_data!H7,2)</f>
        <v>1.34</v>
      </c>
      <c r="C4" s="18" t="str">
        <f>FIXED(orig_data!I7,2)</f>
        <v>1.10</v>
      </c>
      <c r="D4" s="18" t="str">
        <f>FIXED(orig_data!J7,2)</f>
        <v>1.62</v>
      </c>
      <c r="E4" s="18" t="str">
        <f>FIXED(orig_data!H8,2)</f>
        <v>1.34</v>
      </c>
      <c r="F4" s="18" t="str">
        <f>FIXED(orig_data!I8,2)</f>
        <v>1.11</v>
      </c>
      <c r="G4" s="18" t="str">
        <f>FIXED(orig_data!J8,2)</f>
        <v>1.62</v>
      </c>
      <c r="H4" s="18" t="str">
        <f>FIXED(orig_data!H9,2)</f>
        <v>1.23</v>
      </c>
      <c r="I4" s="18" t="str">
        <f>FIXED(orig_data!I9,2)</f>
        <v>1.02</v>
      </c>
      <c r="J4" s="18" t="str">
        <f>FIXED(orig_data!J9,2)</f>
        <v>1.49</v>
      </c>
      <c r="K4" s="18" t="str">
        <f>FIXED(orig_data!H10,2)</f>
        <v>1.22</v>
      </c>
      <c r="L4" s="18" t="str">
        <f>FIXED(orig_data!I10,2)</f>
        <v>1.00</v>
      </c>
      <c r="M4" s="18" t="str">
        <f>FIXED(orig_data!J10,2)</f>
        <v>1.47</v>
      </c>
      <c r="N4" s="18" t="str">
        <f>FIXED(orig_data!H11,2)</f>
        <v>1.10</v>
      </c>
      <c r="O4" s="18" t="str">
        <f>FIXED(orig_data!I11,2)</f>
        <v>0.91</v>
      </c>
      <c r="P4" s="18" t="str">
        <f>FIXED(orig_data!J11,2)</f>
        <v>1.34</v>
      </c>
      <c r="Q4" s="18" t="str">
        <f>FIXED(orig_data!H12,2)</f>
        <v>1.20</v>
      </c>
      <c r="R4" s="18" t="str">
        <f>FIXED(orig_data!I12,2)</f>
        <v>0.99</v>
      </c>
      <c r="S4" s="18" t="str">
        <f>FIXED(orig_data!J12,2)</f>
        <v>1.45</v>
      </c>
    </row>
    <row r="5" spans="1:19" x14ac:dyDescent="0.25">
      <c r="A5" s="2" t="s">
        <v>0</v>
      </c>
      <c r="B5" s="18" t="str">
        <f>FIXED(orig_data!H13,2)</f>
        <v>1.04</v>
      </c>
      <c r="C5" s="18" t="str">
        <f>FIXED(orig_data!I13,2)</f>
        <v>0.86</v>
      </c>
      <c r="D5" s="18" t="str">
        <f>FIXED(orig_data!J13,2)</f>
        <v>1.26</v>
      </c>
      <c r="E5" s="18" t="str">
        <f>FIXED(orig_data!H14,2)</f>
        <v>1.07</v>
      </c>
      <c r="F5" s="18" t="str">
        <f>FIXED(orig_data!I14,2)</f>
        <v>0.88</v>
      </c>
      <c r="G5" s="18" t="str">
        <f>FIXED(orig_data!J14,2)</f>
        <v>1.29</v>
      </c>
      <c r="H5" s="18" t="str">
        <f>FIXED(orig_data!H15,2)</f>
        <v>1.09</v>
      </c>
      <c r="I5" s="18" t="str">
        <f>FIXED(orig_data!I15,2)</f>
        <v>0.90</v>
      </c>
      <c r="J5" s="18" t="str">
        <f>FIXED(orig_data!J15,2)</f>
        <v>1.32</v>
      </c>
      <c r="K5" s="18" t="str">
        <f>FIXED(orig_data!H16,2)</f>
        <v>1.07</v>
      </c>
      <c r="L5" s="18" t="str">
        <f>FIXED(orig_data!I16,2)</f>
        <v>0.88</v>
      </c>
      <c r="M5" s="18" t="str">
        <f>FIXED(orig_data!J16,2)</f>
        <v>1.30</v>
      </c>
      <c r="N5" s="18" t="str">
        <f>FIXED(orig_data!H17,2)</f>
        <v>1.08</v>
      </c>
      <c r="O5" s="18" t="str">
        <f>FIXED(orig_data!I17,2)</f>
        <v>0.89</v>
      </c>
      <c r="P5" s="18" t="str">
        <f>FIXED(orig_data!J17,2)</f>
        <v>1.31</v>
      </c>
      <c r="Q5" s="18" t="str">
        <f>FIXED(orig_data!H18,2)</f>
        <v>1.06</v>
      </c>
      <c r="R5" s="18" t="str">
        <f>FIXED(orig_data!I18,2)</f>
        <v>0.87</v>
      </c>
      <c r="S5" s="18" t="str">
        <f>FIXED(orig_data!J18,2)</f>
        <v>1.28</v>
      </c>
    </row>
    <row r="6" spans="1:19" x14ac:dyDescent="0.25">
      <c r="A6" s="2" t="s">
        <v>1</v>
      </c>
      <c r="B6" s="18" t="str">
        <f>FIXED(orig_data!H19,2)</f>
        <v>0.64</v>
      </c>
      <c r="C6" s="18" t="str">
        <f>FIXED(orig_data!I19,2)</f>
        <v>0.53</v>
      </c>
      <c r="D6" s="18" t="str">
        <f>FIXED(orig_data!J19,2)</f>
        <v>0.78</v>
      </c>
      <c r="E6" s="18" t="str">
        <f>FIXED(orig_data!H20,2)</f>
        <v>0.57</v>
      </c>
      <c r="F6" s="18" t="str">
        <f>FIXED(orig_data!I20,2)</f>
        <v>0.47</v>
      </c>
      <c r="G6" s="18" t="str">
        <f>FIXED(orig_data!J20,2)</f>
        <v>0.69</v>
      </c>
      <c r="H6" s="18" t="str">
        <f>FIXED(orig_data!H21,2)</f>
        <v>0.51</v>
      </c>
      <c r="I6" s="18" t="str">
        <f>FIXED(orig_data!I21,2)</f>
        <v>0.42</v>
      </c>
      <c r="J6" s="18" t="str">
        <f>FIXED(orig_data!J21,2)</f>
        <v>0.62</v>
      </c>
      <c r="K6" s="18" t="str">
        <f>FIXED(orig_data!H22,2)</f>
        <v>0.54</v>
      </c>
      <c r="L6" s="18" t="str">
        <f>FIXED(orig_data!I22,2)</f>
        <v>0.44</v>
      </c>
      <c r="M6" s="18" t="str">
        <f>FIXED(orig_data!J22,2)</f>
        <v>0.65</v>
      </c>
      <c r="N6" s="18" t="str">
        <f>FIXED(orig_data!H23,2)</f>
        <v>0.55</v>
      </c>
      <c r="O6" s="18" t="str">
        <f>FIXED(orig_data!I23,2)</f>
        <v>0.45</v>
      </c>
      <c r="P6" s="18" t="str">
        <f>FIXED(orig_data!J23,2)</f>
        <v>0.66</v>
      </c>
      <c r="Q6" s="18" t="str">
        <f>FIXED(orig_data!H24,2)</f>
        <v>0.56</v>
      </c>
      <c r="R6" s="18" t="str">
        <f>FIXED(orig_data!I24,2)</f>
        <v>0.46</v>
      </c>
      <c r="S6" s="18" t="str">
        <f>FIXED(orig_data!J24,2)</f>
        <v>0.68</v>
      </c>
    </row>
    <row r="7" spans="1:19" x14ac:dyDescent="0.25">
      <c r="A7" s="2" t="s">
        <v>2</v>
      </c>
      <c r="B7" s="18" t="str">
        <f>FIXED(orig_data!H25,2)</f>
        <v>0.89</v>
      </c>
      <c r="C7" s="18" t="str">
        <f>FIXED(orig_data!I25,2)</f>
        <v>0.73</v>
      </c>
      <c r="D7" s="18" t="str">
        <f>FIXED(orig_data!J25,2)</f>
        <v>1.07</v>
      </c>
      <c r="E7" s="18" t="str">
        <f>FIXED(orig_data!H26,2)</f>
        <v>0.93</v>
      </c>
      <c r="F7" s="18" t="str">
        <f>FIXED(orig_data!I26,2)</f>
        <v>0.77</v>
      </c>
      <c r="G7" s="18" t="str">
        <f>FIXED(orig_data!J26,2)</f>
        <v>1.13</v>
      </c>
      <c r="H7" s="18" t="str">
        <f>FIXED(orig_data!H27,2)</f>
        <v>0.98</v>
      </c>
      <c r="I7" s="18" t="str">
        <f>FIXED(orig_data!I27,2)</f>
        <v>0.81</v>
      </c>
      <c r="J7" s="18" t="str">
        <f>FIXED(orig_data!J27,2)</f>
        <v>1.19</v>
      </c>
      <c r="K7" s="18" t="str">
        <f>FIXED(orig_data!H28,2)</f>
        <v>1.01</v>
      </c>
      <c r="L7" s="18" t="str">
        <f>FIXED(orig_data!I28,2)</f>
        <v>0.83</v>
      </c>
      <c r="M7" s="18" t="str">
        <f>FIXED(orig_data!J28,2)</f>
        <v>1.22</v>
      </c>
      <c r="N7" s="18" t="str">
        <f>FIXED(orig_data!H29,2)</f>
        <v>1.11</v>
      </c>
      <c r="O7" s="18" t="str">
        <f>FIXED(orig_data!I29,2)</f>
        <v>0.91</v>
      </c>
      <c r="P7" s="18" t="str">
        <f>FIXED(orig_data!J29,2)</f>
        <v>1.34</v>
      </c>
      <c r="Q7" s="18" t="str">
        <f>FIXED(orig_data!H30,2)</f>
        <v>1.16</v>
      </c>
      <c r="R7" s="18" t="str">
        <f>FIXED(orig_data!I30,2)</f>
        <v>0.96</v>
      </c>
      <c r="S7" s="18" t="str">
        <f>FIXED(orig_data!J30,2)</f>
        <v>1.40</v>
      </c>
    </row>
    <row r="8" spans="1:19" x14ac:dyDescent="0.25">
      <c r="A8" s="2" t="s">
        <v>3</v>
      </c>
      <c r="B8" s="18" t="str">
        <f>FIXED(orig_data!H31,2)</f>
        <v>1.19</v>
      </c>
      <c r="C8" s="18" t="str">
        <f>FIXED(orig_data!I31,2)</f>
        <v>0.98</v>
      </c>
      <c r="D8" s="18" t="str">
        <f>FIXED(orig_data!J31,2)</f>
        <v>1.44</v>
      </c>
      <c r="E8" s="18" t="str">
        <f>FIXED(orig_data!H32,2)</f>
        <v>1.12</v>
      </c>
      <c r="F8" s="18" t="str">
        <f>FIXED(orig_data!I32,2)</f>
        <v>0.93</v>
      </c>
      <c r="G8" s="18" t="str">
        <f>FIXED(orig_data!J32,2)</f>
        <v>1.36</v>
      </c>
      <c r="H8" s="18" t="str">
        <f>FIXED(orig_data!H33,2)</f>
        <v>1.15</v>
      </c>
      <c r="I8" s="18" t="str">
        <f>FIXED(orig_data!I33,2)</f>
        <v>0.95</v>
      </c>
      <c r="J8" s="18" t="str">
        <f>FIXED(orig_data!J33,2)</f>
        <v>1.39</v>
      </c>
      <c r="K8" s="18" t="str">
        <f>FIXED(orig_data!H34,2)</f>
        <v>1.24</v>
      </c>
      <c r="L8" s="18" t="str">
        <f>FIXED(orig_data!I34,2)</f>
        <v>1.02</v>
      </c>
      <c r="M8" s="18" t="str">
        <f>FIXED(orig_data!J34,2)</f>
        <v>1.50</v>
      </c>
      <c r="N8" s="18" t="str">
        <f>FIXED(orig_data!H35,2)</f>
        <v>1.23</v>
      </c>
      <c r="O8" s="18" t="str">
        <f>FIXED(orig_data!I35,2)</f>
        <v>1.01</v>
      </c>
      <c r="P8" s="18" t="str">
        <f>FIXED(orig_data!J35,2)</f>
        <v>1.49</v>
      </c>
      <c r="Q8" s="18" t="str">
        <f>FIXED(orig_data!H36,2)</f>
        <v>1.08</v>
      </c>
      <c r="R8" s="18" t="str">
        <f>FIXED(orig_data!I36,2)</f>
        <v>0.89</v>
      </c>
      <c r="S8" s="18" t="str">
        <f>FIXED(orig_data!J36,2)</f>
        <v>1.31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4DDADB-7CB3-445D-9521-14D29EC1D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500A52-55C0-43EA-BBB4-4745BF544887}">
  <ds:schemaRefs>
    <ds:schemaRef ds:uri="bc2de261-d455-4aa8-8045-ab467327425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1D761EB-AAF2-4ADE-BB8E-563D102981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Suppl_relrisk</vt:lpstr>
      <vt:lpstr>fig_tbldata</vt:lpstr>
      <vt:lpstr>tbl_sig</vt:lpstr>
      <vt:lpstr>orig_data</vt:lpstr>
      <vt:lpstr>SIG-relrisk</vt:lpstr>
      <vt:lpstr>Tbl data-relrisks</vt:lpstr>
      <vt:lpstr>Figure_Kids_prevalence_rate Col</vt:lpstr>
      <vt:lpstr>Figure_Adult_prevalence_rat Col</vt:lpstr>
      <vt:lpstr>Figure_prevalence_count</vt:lpstr>
      <vt:lpstr>orig_data!IDX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Leanne Rajotte</dc:creator>
  <cp:keywords/>
  <dc:description/>
  <cp:lastModifiedBy>Dale</cp:lastModifiedBy>
  <cp:revision/>
  <dcterms:created xsi:type="dcterms:W3CDTF">2014-12-05T20:46:10Z</dcterms:created>
  <dcterms:modified xsi:type="dcterms:W3CDTF">2021-08-23T14:57:48Z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